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ajn00\Desktop\KVK\"/>
    </mc:Choice>
  </mc:AlternateContent>
  <xr:revisionPtr revIDLastSave="826" documentId="13_ncr:1_{E1243671-9627-4196-9B5A-545CE53497B7}" xr6:coauthVersionLast="47" xr6:coauthVersionMax="47" xr10:uidLastSave="{8EAED458-7F43-4921-8161-F6A4DDDDDB6C}"/>
  <bookViews>
    <workbookView xWindow="-110" yWindow="-110" windowWidth="19420" windowHeight="10300" tabRatio="500" firstSheet="2" activeTab="2" xr2:uid="{00000000-000D-0000-FFFF-FFFF00000000}"/>
  </bookViews>
  <sheets>
    <sheet name="Intäkter" sheetId="1" r:id="rId1"/>
    <sheet name="Kostnader" sheetId="2" r:id="rId2"/>
    <sheet name="Resultat" sheetId="3" r:id="rId3"/>
    <sheet name="Blad2" sheetId="5" r:id="rId4"/>
    <sheet name="Blad1" sheetId="4" r:id="rId5"/>
  </sheets>
  <definedNames>
    <definedName name="_xlnm._FilterDatabase" localSheetId="0" hidden="1">Intäkter!$C$18:$E$24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E10" i="3"/>
  <c r="E9" i="3"/>
  <c r="E11" i="3"/>
  <c r="G28" i="2"/>
  <c r="G26" i="1"/>
  <c r="F28" i="2"/>
  <c r="F26" i="1"/>
  <c r="B10" i="3"/>
  <c r="B9" i="3"/>
  <c r="B11" i="3"/>
  <c r="D26" i="1"/>
  <c r="D28" i="2"/>
  <c r="L26" i="1"/>
  <c r="B2" i="3"/>
  <c r="B3" i="3"/>
  <c r="C26" i="1" l="1"/>
  <c r="B4" i="3" l="1"/>
  <c r="B16" i="3" s="1"/>
</calcChain>
</file>

<file path=xl/sharedStrings.xml><?xml version="1.0" encoding="utf-8"?>
<sst xmlns="http://schemas.openxmlformats.org/spreadsheetml/2006/main" count="109" uniqueCount="93">
  <si>
    <t>Konto</t>
  </si>
  <si>
    <t>Intäkter</t>
  </si>
  <si>
    <t>Budget 2025</t>
  </si>
  <si>
    <t>Utfall 2025</t>
  </si>
  <si>
    <t>Kommentar utfall 2025</t>
  </si>
  <si>
    <t>Budget 2026</t>
  </si>
  <si>
    <t>Bugdet 26/27</t>
  </si>
  <si>
    <t>Kommentar budget 2026</t>
  </si>
  <si>
    <t>Kioskintäkter</t>
  </si>
  <si>
    <t>Idrottsarrangemang</t>
  </si>
  <si>
    <t>JSM spelare betalat själva</t>
  </si>
  <si>
    <t>Sponsorintäkter</t>
  </si>
  <si>
    <t>Kongsberg, Länsförsäkringar, Alfredssons energi- och säkerhetstjänster AB, Specialelektronik</t>
  </si>
  <si>
    <t>Trettonhelgscupen anmälan</t>
  </si>
  <si>
    <t>Betalning klubbkläder</t>
  </si>
  <si>
    <t>KVK-tipset</t>
  </si>
  <si>
    <t>Försäljning</t>
  </si>
  <si>
    <t>Bingolotto</t>
  </si>
  <si>
    <t>Restaurangchansen</t>
  </si>
  <si>
    <t>Newbody</t>
  </si>
  <si>
    <t>Kakor / plastpåsar</t>
  </si>
  <si>
    <t>Andra aktiviteter</t>
  </si>
  <si>
    <t>Kommunala bidrag</t>
  </si>
  <si>
    <t>Statliga bidrag</t>
  </si>
  <si>
    <t>varav 5000 frör administrering av Fritidskortet</t>
  </si>
  <si>
    <t>Erhållna stipendier/fonder</t>
  </si>
  <si>
    <t>Övriga bidrag</t>
  </si>
  <si>
    <t>Medlemsavgifter</t>
  </si>
  <si>
    <t xml:space="preserve"> totalt för medlems- och träningsavgifter</t>
  </si>
  <si>
    <t>Nya medlemmar HT-26 betalar medlemsavgift, gamla medlemmar betalar halv medlemsavgift VT-27 därefter betalar de hel medlemsavgift f.r.o.m HT-27</t>
  </si>
  <si>
    <t>Medlemsavgifter betalas inför varje säsong så det stämmer överens med verksamhetsåret</t>
  </si>
  <si>
    <t>Träningsvagifter</t>
  </si>
  <si>
    <t>Beachvolleyverksamhet</t>
  </si>
  <si>
    <t xml:space="preserve"> </t>
  </si>
  <si>
    <t>Beachplanuthyrning</t>
  </si>
  <si>
    <t>Sommarkort</t>
  </si>
  <si>
    <t>18900 hela året 189000-(300*138)=147600 träningsavgifter för ett helt år</t>
  </si>
  <si>
    <t>Torsdagsturnering</t>
  </si>
  <si>
    <t>147600/2=73800 träningsavgifter för ett halvår</t>
  </si>
  <si>
    <t>Arrangemang</t>
  </si>
  <si>
    <t>150*138=20700 medlemsavgifter för ett halvår</t>
  </si>
  <si>
    <t>73800+20700=94500 Medlems och träningsavgifter för VT-27</t>
  </si>
  <si>
    <t>Summa</t>
  </si>
  <si>
    <t>94500+189000=283500</t>
  </si>
  <si>
    <t xml:space="preserve"> Ränteintäkter från bank</t>
  </si>
  <si>
    <t>Kostnader</t>
  </si>
  <si>
    <t>Ufall 2025</t>
  </si>
  <si>
    <t>Budget 26/27</t>
  </si>
  <si>
    <t>Materialkostnader</t>
  </si>
  <si>
    <t>matchkläder Herr A (sponsrat) 7814:- och 4-manna sponsrat 7000:-</t>
  </si>
  <si>
    <t>Domararvode</t>
  </si>
  <si>
    <t>Priser, medaljer, gåvor</t>
  </si>
  <si>
    <t xml:space="preserve">NB 1250:- TT 1081:- TC 6009:- </t>
  </si>
  <si>
    <t>NB 1250 RC 1250 TT 1000 TC 6000</t>
  </si>
  <si>
    <t>Licensavgifter</t>
  </si>
  <si>
    <t>Serieavgifter</t>
  </si>
  <si>
    <t xml:space="preserve"> betalas på HT</t>
  </si>
  <si>
    <t>Träningsläger</t>
  </si>
  <si>
    <t>Hallhyra för läger</t>
  </si>
  <si>
    <t>Reseersättning</t>
  </si>
  <si>
    <t>mer cupper på våren, JSM, USM, plus kval</t>
  </si>
  <si>
    <t>Plan/hallhyra</t>
  </si>
  <si>
    <t>Kost/logi</t>
  </si>
  <si>
    <t>för cupper</t>
  </si>
  <si>
    <t>Anmälningasavgifter</t>
  </si>
  <si>
    <t>Kostnad för boende sponsrad ca 15000</t>
  </si>
  <si>
    <t>Utbildningskostnader</t>
  </si>
  <si>
    <t>Beachvolley</t>
  </si>
  <si>
    <t>boka.se</t>
  </si>
  <si>
    <t>betalas innan beachsäsong</t>
  </si>
  <si>
    <t>Kioskinköp</t>
  </si>
  <si>
    <t>Övriga kostnader</t>
  </si>
  <si>
    <t>Hyrbilskostnader</t>
  </si>
  <si>
    <t>6000:- vagnskada</t>
  </si>
  <si>
    <t>Kontorsmaterial</t>
  </si>
  <si>
    <t>Styrelsearvode</t>
  </si>
  <si>
    <t>IT-tjänster</t>
  </si>
  <si>
    <t>betalas HT</t>
  </si>
  <si>
    <t>Redovisningsprogram</t>
  </si>
  <si>
    <t>Tänkte vi att det ligger under IT-tjänster?</t>
  </si>
  <si>
    <t>betalas VT</t>
  </si>
  <si>
    <t>Bankkostnader</t>
  </si>
  <si>
    <t>Övriga externa kostnader</t>
  </si>
  <si>
    <t>Avgifter från Qvickly</t>
  </si>
  <si>
    <t>Personalkostnader</t>
  </si>
  <si>
    <t>fika/lunch till möten</t>
  </si>
  <si>
    <t>Övriga personalkostnader</t>
  </si>
  <si>
    <t>julgåvor etc</t>
  </si>
  <si>
    <t>Resultat 2025</t>
  </si>
  <si>
    <t>Resultat</t>
  </si>
  <si>
    <t>Budgeterat resultat 2026</t>
  </si>
  <si>
    <t>Budgeterat resultat 2026/2027</t>
  </si>
  <si>
    <t>Resultat tidigare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</si>
</sst>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.00\ _k_r_-;\-* #,##0.00\ _k_r_-;_-* &quot;-&quot;??\ _k_r_-;_-@_-"/>
    <numFmt numFmtId="165" formatCode="#,##0\ &quot;kr&quot;;[Red]#,##0\ &quot;kr&quot;"/>
    <numFmt numFmtId="166" formatCode="_-* #,##0\ &quot;kr&quot;_-;\-* #,##0\ &quot;kr&quot;_-;_-* &quot;-&quot;??\ &quot;kr&quot;_-;_-@_-"/>
    <numFmt numFmtId="167" formatCode="_-* #,##0\ _k_r_-;\-* #,##0\ _k_r_-;_-* &quot;-&quot;??\ _k_r_-;_-@_-"/>
    <numFmt numFmtId="168" formatCode="#\ ##0.00;\-#\ ##0.00;0.00"/>
    <numFmt numFmtId="169" formatCode="#,##0.00;\-#,##0.00;0.00"/>
  </numFmts>
  <fonts count="3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4"/>
      <color theme="1"/>
      <name val="Cambria"/>
      <family val="1"/>
    </font>
    <font>
      <sz val="12"/>
      <color rgb="FFFF0000"/>
      <name val="Cambria"/>
      <family val="1"/>
    </font>
    <font>
      <sz val="9"/>
      <name val="Arial"/>
      <family val="2"/>
    </font>
    <font>
      <b/>
      <sz val="9"/>
      <name val="Arial"/>
      <family val="2"/>
    </font>
    <font>
      <sz val="12"/>
      <color rgb="FFFF0000"/>
      <name val="Calibri"/>
      <family val="2"/>
      <scheme val="minor"/>
    </font>
    <font>
      <sz val="12"/>
      <color theme="1"/>
      <name val="Calibri (Brödtext)_x0000_"/>
    </font>
    <font>
      <b/>
      <sz val="16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Cambria"/>
    </font>
    <font>
      <sz val="12"/>
      <color rgb="FF000000"/>
      <name val="Cambria"/>
      <family val="1"/>
    </font>
    <font>
      <b/>
      <sz val="12"/>
      <color rgb="FFFF0000"/>
      <name val="Calibri"/>
      <family val="2"/>
      <scheme val="minor"/>
    </font>
    <font>
      <sz val="12"/>
      <color rgb="FF00B050"/>
      <name val="Cambria"/>
      <family val="1"/>
    </font>
    <font>
      <sz val="12"/>
      <color rgb="FF00B050"/>
      <name val="Calibri"/>
      <family val="2"/>
      <scheme val="minor"/>
    </font>
    <font>
      <sz val="12"/>
      <color rgb="FF00B050"/>
      <name val="Calibri (Brödtext)_x0000_"/>
    </font>
    <font>
      <sz val="12"/>
      <color rgb="FFFF0000"/>
      <name val="Calibri (Brödtext)_x0000_"/>
    </font>
    <font>
      <sz val="12"/>
      <color rgb="FF000000"/>
      <name val="Calibri"/>
      <family val="2"/>
    </font>
    <font>
      <b/>
      <sz val="12"/>
      <color rgb="FF000000"/>
      <name val="Cambria"/>
      <scheme val="major"/>
    </font>
    <font>
      <b/>
      <sz val="12"/>
      <color rgb="FF000000"/>
      <name val="Cambria"/>
    </font>
    <font>
      <sz val="9"/>
      <color rgb="FF000000"/>
      <name val="Arial"/>
      <charset val="1"/>
    </font>
    <font>
      <b/>
      <sz val="12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C4D79B"/>
        <bgColor indexed="64"/>
      </patternFill>
    </fill>
    <fill>
      <patternFill patternType="solid">
        <fgColor rgb="FF92CDD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166" fontId="4" fillId="3" borderId="1" xfId="217" applyNumberFormat="1" applyFont="1" applyFill="1" applyBorder="1" applyAlignment="1"/>
    <xf numFmtId="166" fontId="0" fillId="0" borderId="0" xfId="217" applyNumberFormat="1" applyFont="1"/>
    <xf numFmtId="167" fontId="0" fillId="3" borderId="1" xfId="218" applyNumberFormat="1" applyFont="1" applyFill="1" applyBorder="1" applyAlignment="1"/>
    <xf numFmtId="0" fontId="8" fillId="0" borderId="0" xfId="0" applyFont="1"/>
    <xf numFmtId="165" fontId="9" fillId="6" borderId="1" xfId="0" applyNumberFormat="1" applyFont="1" applyFill="1" applyBorder="1"/>
    <xf numFmtId="167" fontId="8" fillId="5" borderId="1" xfId="218" applyNumberFormat="1" applyFont="1" applyFill="1" applyBorder="1" applyAlignment="1"/>
    <xf numFmtId="165" fontId="9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167" fontId="7" fillId="3" borderId="1" xfId="218" applyNumberFormat="1" applyFont="1" applyFill="1" applyBorder="1" applyAlignment="1"/>
    <xf numFmtId="168" fontId="11" fillId="0" borderId="0" xfId="0" applyNumberFormat="1" applyFont="1" applyAlignment="1">
      <alignment horizontal="right" vertical="top"/>
    </xf>
    <xf numFmtId="169" fontId="11" fillId="0" borderId="0" xfId="0" applyNumberFormat="1" applyFont="1" applyAlignment="1">
      <alignment horizontal="right" vertical="top"/>
    </xf>
    <xf numFmtId="4" fontId="12" fillId="0" borderId="0" xfId="0" applyNumberFormat="1" applyFont="1" applyAlignment="1">
      <alignment horizontal="right" vertical="top"/>
    </xf>
    <xf numFmtId="49" fontId="12" fillId="0" borderId="0" xfId="0" applyNumberFormat="1" applyFont="1" applyAlignment="1">
      <alignment horizontal="left" vertical="top"/>
    </xf>
    <xf numFmtId="167" fontId="8" fillId="6" borderId="1" xfId="218" applyNumberFormat="1" applyFont="1" applyFill="1" applyBorder="1" applyAlignment="1"/>
    <xf numFmtId="0" fontId="4" fillId="2" borderId="1" xfId="0" applyFont="1" applyFill="1" applyBorder="1"/>
    <xf numFmtId="167" fontId="0" fillId="2" borderId="1" xfId="218" applyNumberFormat="1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66" fontId="4" fillId="4" borderId="1" xfId="217" applyNumberFormat="1" applyFont="1" applyFill="1" applyBorder="1" applyAlignment="1"/>
    <xf numFmtId="167" fontId="0" fillId="4" borderId="1" xfId="218" applyNumberFormat="1" applyFont="1" applyFill="1" applyBorder="1" applyAlignment="1"/>
    <xf numFmtId="167" fontId="0" fillId="4" borderId="2" xfId="218" applyNumberFormat="1" applyFont="1" applyFill="1" applyBorder="1" applyAlignment="1"/>
    <xf numFmtId="167" fontId="7" fillId="4" borderId="1" xfId="218" applyNumberFormat="1" applyFont="1" applyFill="1" applyBorder="1" applyAlignment="1"/>
    <xf numFmtId="0" fontId="4" fillId="6" borderId="1" xfId="0" applyFont="1" applyFill="1" applyBorder="1"/>
    <xf numFmtId="0" fontId="8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wrapText="1"/>
    </xf>
    <xf numFmtId="167" fontId="10" fillId="6" borderId="1" xfId="218" applyNumberFormat="1" applyFont="1" applyFill="1" applyBorder="1" applyAlignment="1"/>
    <xf numFmtId="0" fontId="13" fillId="2" borderId="1" xfId="0" applyFont="1" applyFill="1" applyBorder="1" applyAlignment="1">
      <alignment wrapText="1"/>
    </xf>
    <xf numFmtId="167" fontId="1" fillId="2" borderId="1" xfId="218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3" fillId="0" borderId="0" xfId="0" applyFont="1"/>
    <xf numFmtId="0" fontId="15" fillId="0" borderId="0" xfId="0" applyFont="1"/>
    <xf numFmtId="166" fontId="0" fillId="0" borderId="0" xfId="0" applyNumberFormat="1"/>
    <xf numFmtId="0" fontId="0" fillId="0" borderId="3" xfId="0" applyBorder="1"/>
    <xf numFmtId="166" fontId="0" fillId="0" borderId="3" xfId="217" applyNumberFormat="1" applyFont="1" applyBorder="1"/>
    <xf numFmtId="166" fontId="16" fillId="0" borderId="0" xfId="217" applyNumberFormat="1" applyFont="1" applyAlignment="1">
      <alignment horizontal="right"/>
    </xf>
    <xf numFmtId="166" fontId="17" fillId="0" borderId="0" xfId="217" applyNumberFormat="1" applyFont="1" applyAlignment="1">
      <alignment horizontal="right"/>
    </xf>
    <xf numFmtId="0" fontId="7" fillId="0" borderId="0" xfId="0" applyFont="1" applyAlignment="1">
      <alignment horizontal="center"/>
    </xf>
    <xf numFmtId="167" fontId="18" fillId="6" borderId="1" xfId="218" applyNumberFormat="1" applyFont="1" applyFill="1" applyBorder="1" applyAlignment="1"/>
    <xf numFmtId="167" fontId="19" fillId="6" borderId="1" xfId="218" applyNumberFormat="1" applyFont="1" applyFill="1" applyBorder="1" applyAlignment="1"/>
    <xf numFmtId="166" fontId="20" fillId="0" borderId="0" xfId="0" applyNumberFormat="1" applyFont="1"/>
    <xf numFmtId="0" fontId="7" fillId="0" borderId="0" xfId="0" applyFont="1" applyAlignment="1">
      <alignment horizontal="center" vertical="center"/>
    </xf>
    <xf numFmtId="0" fontId="8" fillId="6" borderId="0" xfId="0" applyFont="1" applyFill="1"/>
    <xf numFmtId="6" fontId="20" fillId="0" borderId="0" xfId="0" applyNumberFormat="1" applyFont="1"/>
    <xf numFmtId="167" fontId="21" fillId="6" borderId="1" xfId="218" applyNumberFormat="1" applyFont="1" applyFill="1" applyBorder="1" applyAlignment="1"/>
    <xf numFmtId="3" fontId="22" fillId="2" borderId="1" xfId="0" applyNumberFormat="1" applyFont="1" applyFill="1" applyBorder="1" applyAlignment="1">
      <alignment wrapText="1"/>
    </xf>
    <xf numFmtId="3" fontId="22" fillId="2" borderId="2" xfId="0" applyNumberFormat="1" applyFont="1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wrapText="1"/>
    </xf>
    <xf numFmtId="0" fontId="25" fillId="7" borderId="1" xfId="0" applyFont="1" applyFill="1" applyBorder="1" applyAlignment="1">
      <alignment wrapText="1"/>
    </xf>
    <xf numFmtId="166" fontId="3" fillId="0" borderId="0" xfId="0" applyNumberFormat="1" applyFont="1"/>
    <xf numFmtId="0" fontId="8" fillId="8" borderId="4" xfId="0" applyFont="1" applyFill="1" applyBorder="1"/>
    <xf numFmtId="0" fontId="4" fillId="5" borderId="2" xfId="0" applyFont="1" applyFill="1" applyBorder="1"/>
    <xf numFmtId="0" fontId="8" fillId="5" borderId="2" xfId="0" applyFont="1" applyFill="1" applyBorder="1"/>
    <xf numFmtId="0" fontId="9" fillId="5" borderId="2" xfId="0" applyFont="1" applyFill="1" applyBorder="1"/>
    <xf numFmtId="0" fontId="0" fillId="9" borderId="4" xfId="0" applyFill="1" applyBorder="1"/>
    <xf numFmtId="0" fontId="4" fillId="4" borderId="2" xfId="0" applyFont="1" applyFill="1" applyBorder="1"/>
    <xf numFmtId="0" fontId="0" fillId="4" borderId="2" xfId="0" applyFill="1" applyBorder="1"/>
    <xf numFmtId="0" fontId="3" fillId="4" borderId="2" xfId="0" applyFont="1" applyFill="1" applyBorder="1"/>
    <xf numFmtId="0" fontId="7" fillId="4" borderId="2" xfId="0" applyFont="1" applyFill="1" applyBorder="1"/>
    <xf numFmtId="0" fontId="26" fillId="9" borderId="4" xfId="0" applyFont="1" applyFill="1" applyBorder="1"/>
    <xf numFmtId="0" fontId="27" fillId="8" borderId="4" xfId="0" applyFont="1" applyFill="1" applyBorder="1"/>
    <xf numFmtId="0" fontId="0" fillId="0" borderId="0" xfId="0" applyAlignment="1">
      <alignment wrapText="1"/>
    </xf>
    <xf numFmtId="167" fontId="0" fillId="3" borderId="1" xfId="218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1" fontId="4" fillId="5" borderId="1" xfId="0" applyNumberFormat="1" applyFont="1" applyFill="1" applyBorder="1" applyAlignment="1">
      <alignment horizontal="center"/>
    </xf>
    <xf numFmtId="1" fontId="8" fillId="5" borderId="1" xfId="218" applyNumberFormat="1" applyFont="1" applyFill="1" applyBorder="1" applyAlignment="1"/>
    <xf numFmtId="1" fontId="8" fillId="5" borderId="1" xfId="218" applyNumberFormat="1" applyFont="1" applyFill="1" applyBorder="1" applyAlignment="1">
      <alignment horizontal="right"/>
    </xf>
    <xf numFmtId="1" fontId="9" fillId="5" borderId="1" xfId="0" applyNumberFormat="1" applyFont="1" applyFill="1" applyBorder="1"/>
    <xf numFmtId="1" fontId="8" fillId="0" borderId="0" xfId="0" applyNumberFormat="1" applyFont="1"/>
    <xf numFmtId="2" fontId="28" fillId="0" borderId="0" xfId="0" applyNumberFormat="1" applyFont="1"/>
    <xf numFmtId="2" fontId="28" fillId="0" borderId="0" xfId="0" applyNumberFormat="1" applyFont="1" applyAlignment="1"/>
    <xf numFmtId="0" fontId="0" fillId="4" borderId="2" xfId="0" applyFont="1" applyFill="1" applyBorder="1"/>
    <xf numFmtId="0" fontId="4" fillId="5" borderId="1" xfId="0" applyFont="1" applyFill="1" applyBorder="1" applyAlignment="1">
      <alignment horizontal="center" wrapText="1"/>
    </xf>
    <xf numFmtId="167" fontId="10" fillId="6" borderId="1" xfId="218" applyNumberFormat="1" applyFont="1" applyFill="1" applyBorder="1" applyAlignment="1">
      <alignment wrapText="1"/>
    </xf>
    <xf numFmtId="4" fontId="12" fillId="0" borderId="0" xfId="0" applyNumberFormat="1" applyFont="1" applyAlignment="1">
      <alignment horizontal="right" vertical="top" wrapText="1"/>
    </xf>
    <xf numFmtId="4" fontId="29" fillId="0" borderId="0" xfId="0" applyNumberFormat="1" applyFont="1" applyAlignment="1">
      <alignment horizontal="right" vertical="top" wrapText="1"/>
    </xf>
    <xf numFmtId="169" fontId="11" fillId="0" borderId="0" xfId="0" applyNumberFormat="1" applyFont="1" applyAlignment="1">
      <alignment horizontal="right" vertical="top" wrapText="1"/>
    </xf>
    <xf numFmtId="166" fontId="4" fillId="4" borderId="1" xfId="217" applyNumberFormat="1" applyFont="1" applyFill="1" applyBorder="1" applyAlignment="1">
      <alignment wrapText="1"/>
    </xf>
  </cellXfs>
  <cellStyles count="231">
    <cellStyle name="Följd hyperlänk" xfId="86" builtinId="9" hidden="1"/>
    <cellStyle name="Följd hyperlänk" xfId="128" builtinId="9" hidden="1"/>
    <cellStyle name="Följd hyperlänk" xfId="110" builtinId="9" hidden="1"/>
    <cellStyle name="Följd hyperlänk" xfId="74" builtinId="9" hidden="1"/>
    <cellStyle name="Följd hyperlänk" xfId="46" builtinId="9" hidden="1"/>
    <cellStyle name="Följd hyperlänk" xfId="184" builtinId="9" hidden="1"/>
    <cellStyle name="Följd hyperlänk" xfId="50" builtinId="9" hidden="1"/>
    <cellStyle name="Följd hyperlänk" xfId="192" builtinId="9" hidden="1"/>
    <cellStyle name="Följd hyperlänk" xfId="30" builtinId="9" hidden="1"/>
    <cellStyle name="Följd hyperlänk" xfId="32" builtinId="9" hidden="1"/>
    <cellStyle name="Följd hyperlänk" xfId="186" builtinId="9" hidden="1"/>
    <cellStyle name="Följd hyperlänk" xfId="146" builtinId="9" hidden="1"/>
    <cellStyle name="Följd hyperlänk" xfId="10" builtinId="9" hidden="1"/>
    <cellStyle name="Följd hyperlänk" xfId="204" builtinId="9" hidden="1"/>
    <cellStyle name="Följd hyperlänk" xfId="214" builtinId="9" hidden="1"/>
    <cellStyle name="Följd hyperlänk" xfId="174" builtinId="9" hidden="1"/>
    <cellStyle name="Följd hyperlänk" xfId="92" builtinId="9" hidden="1"/>
    <cellStyle name="Följd hyperlänk" xfId="188" builtinId="9" hidden="1"/>
    <cellStyle name="Följd hyperlänk" xfId="20" builtinId="9" hidden="1"/>
    <cellStyle name="Följd hyperlänk" xfId="68" builtinId="9" hidden="1"/>
    <cellStyle name="Följd hyperlänk" xfId="42" builtinId="9" hidden="1"/>
    <cellStyle name="Följd hyperlänk" xfId="72" builtinId="9" hidden="1"/>
    <cellStyle name="Följd hyperlänk" xfId="220" builtinId="9" hidden="1"/>
    <cellStyle name="Följd hyperlänk" xfId="194" builtinId="9" hidden="1"/>
    <cellStyle name="Följd hyperlänk" xfId="138" builtinId="9" hidden="1"/>
    <cellStyle name="Följd hyperlänk" xfId="190" builtinId="9" hidden="1"/>
    <cellStyle name="Följd hyperlänk" xfId="104" builtinId="9" hidden="1"/>
    <cellStyle name="Följd hyperlänk" xfId="200" builtinId="9" hidden="1"/>
    <cellStyle name="Följd hyperlänk" xfId="228" builtinId="9" hidden="1"/>
    <cellStyle name="Följd hyperlänk" xfId="206" builtinId="9" hidden="1"/>
    <cellStyle name="Följd hyperlänk" xfId="40" builtinId="9" hidden="1"/>
    <cellStyle name="Följd hyperlänk" xfId="22" builtinId="9" hidden="1"/>
    <cellStyle name="Följd hyperlänk" xfId="62" builtinId="9" hidden="1"/>
    <cellStyle name="Följd hyperlänk" xfId="164" builtinId="9" hidden="1"/>
    <cellStyle name="Följd hyperlänk" xfId="106" builtinId="9" hidden="1"/>
    <cellStyle name="Följd hyperlänk" xfId="26" builtinId="9" hidden="1"/>
    <cellStyle name="Följd hyperlänk" xfId="44" builtinId="9" hidden="1"/>
    <cellStyle name="Följd hyperlänk" xfId="78" builtinId="9" hidden="1"/>
    <cellStyle name="Följd hyperlänk" xfId="116" builtinId="9" hidden="1"/>
    <cellStyle name="Följd hyperlänk" xfId="212" builtinId="9" hidden="1"/>
    <cellStyle name="Följd hyperlänk" xfId="98" builtinId="9" hidden="1"/>
    <cellStyle name="Följd hyperlänk" xfId="126" builtinId="9" hidden="1"/>
    <cellStyle name="Följd hyperlänk" xfId="168" builtinId="9" hidden="1"/>
    <cellStyle name="Följd hyperlänk" xfId="36" builtinId="9" hidden="1"/>
    <cellStyle name="Följd hyperlänk" xfId="154" builtinId="9" hidden="1"/>
    <cellStyle name="Följd hyperlänk" xfId="122" builtinId="9" hidden="1"/>
    <cellStyle name="Följd hyperlänk" xfId="112" builtinId="9" hidden="1"/>
    <cellStyle name="Följd hyperlänk" xfId="96" builtinId="9" hidden="1"/>
    <cellStyle name="Följd hyperlänk" xfId="48" builtinId="9" hidden="1"/>
    <cellStyle name="Följd hyperlänk" xfId="58" builtinId="9" hidden="1"/>
    <cellStyle name="Följd hyperlänk" xfId="94" builtinId="9" hidden="1"/>
    <cellStyle name="Följd hyperlänk" xfId="178" builtinId="9" hidden="1"/>
    <cellStyle name="Följd hyperlänk" xfId="56" builtinId="9" hidden="1"/>
    <cellStyle name="Följd hyperlänk" xfId="140" builtinId="9" hidden="1"/>
    <cellStyle name="Följd hyperlänk" xfId="8" builtinId="9" hidden="1"/>
    <cellStyle name="Följd hyperlänk" xfId="172" builtinId="9" hidden="1"/>
    <cellStyle name="Följd hyperlänk" xfId="150" builtinId="9" hidden="1"/>
    <cellStyle name="Följd hyperlänk" xfId="114" builtinId="9" hidden="1"/>
    <cellStyle name="Följd hyperlänk" xfId="34" builtinId="9" hidden="1"/>
    <cellStyle name="Följd hyperlänk" xfId="60" builtinId="9" hidden="1"/>
    <cellStyle name="Följd hyperlänk" xfId="166" builtinId="9" hidden="1"/>
    <cellStyle name="Följd hyperlänk" xfId="148" builtinId="9" hidden="1"/>
    <cellStyle name="Följd hyperlänk" xfId="24" builtinId="9" hidden="1"/>
    <cellStyle name="Följd hyperlänk" xfId="84" builtinId="9" hidden="1"/>
    <cellStyle name="Följd hyperlänk" xfId="108" builtinId="9" hidden="1"/>
    <cellStyle name="Följd hyperlänk" xfId="198" builtinId="9" hidden="1"/>
    <cellStyle name="Följd hyperlänk" xfId="82" builtinId="9" hidden="1"/>
    <cellStyle name="Följd hyperlänk" xfId="100" builtinId="9" hidden="1"/>
    <cellStyle name="Följd hyperlänk" xfId="180" builtinId="9" hidden="1"/>
    <cellStyle name="Följd hyperlänk" xfId="224" builtinId="9" hidden="1"/>
    <cellStyle name="Följd hyperlänk" xfId="52" builtinId="9" hidden="1"/>
    <cellStyle name="Följd hyperlänk" xfId="144" builtinId="9" hidden="1"/>
    <cellStyle name="Följd hyperlänk" xfId="136" builtinId="9" hidden="1"/>
    <cellStyle name="Följd hyperlänk" xfId="66" builtinId="9" hidden="1"/>
    <cellStyle name="Följd hyperlänk" xfId="152" builtinId="9" hidden="1"/>
    <cellStyle name="Följd hyperlänk" xfId="156" builtinId="9" hidden="1"/>
    <cellStyle name="Följd hyperlänk" xfId="120" builtinId="9" hidden="1"/>
    <cellStyle name="Följd hyperlänk" xfId="160" builtinId="9" hidden="1"/>
    <cellStyle name="Följd hyperlänk" xfId="162" builtinId="9" hidden="1"/>
    <cellStyle name="Följd hyperlänk" xfId="210" builtinId="9" hidden="1"/>
    <cellStyle name="Följd hyperlänk" xfId="176" builtinId="9" hidden="1"/>
    <cellStyle name="Följd hyperlänk" xfId="76" builtinId="9" hidden="1"/>
    <cellStyle name="Följd hyperlänk" xfId="222" builtinId="9" hidden="1"/>
    <cellStyle name="Följd hyperlänk" xfId="124" builtinId="9" hidden="1"/>
    <cellStyle name="Följd hyperlänk" xfId="12" builtinId="9" hidden="1"/>
    <cellStyle name="Följd hyperlänk" xfId="130" builtinId="9" hidden="1"/>
    <cellStyle name="Följd hyperlänk" xfId="90" builtinId="9" hidden="1"/>
    <cellStyle name="Följd hyperlänk" xfId="54" builtinId="9" hidden="1"/>
    <cellStyle name="Följd hyperlänk" xfId="142" builtinId="9" hidden="1"/>
    <cellStyle name="Följd hyperlänk" xfId="88" builtinId="9" hidden="1"/>
    <cellStyle name="Följd hyperlänk" xfId="102" builtinId="9" hidden="1"/>
    <cellStyle name="Följd hyperlänk" xfId="170" builtinId="9" hidden="1"/>
    <cellStyle name="Följd hyperlänk" xfId="208" builtinId="9" hidden="1"/>
    <cellStyle name="Följd hyperlänk" xfId="230" builtinId="9" hidden="1"/>
    <cellStyle name="Följd hyperlänk" xfId="118" builtinId="9" hidden="1"/>
    <cellStyle name="Följd hyperlänk" xfId="28" builtinId="9" hidden="1"/>
    <cellStyle name="Följd hyperlänk" xfId="134" builtinId="9" hidden="1"/>
    <cellStyle name="Följd hyperlänk" xfId="216" builtinId="9" hidden="1"/>
    <cellStyle name="Följd hyperlänk" xfId="6" builtinId="9" hidden="1"/>
    <cellStyle name="Följd hyperlänk" xfId="14" builtinId="9" hidden="1"/>
    <cellStyle name="Följd hyperlänk" xfId="2" builtinId="9" hidden="1"/>
    <cellStyle name="Följd hyperlänk" xfId="132" builtinId="9" hidden="1"/>
    <cellStyle name="Följd hyperlänk" xfId="38" builtinId="9" hidden="1"/>
    <cellStyle name="Följd hyperlänk" xfId="202" builtinId="9" hidden="1"/>
    <cellStyle name="Följd hyperlänk" xfId="182" builtinId="9" hidden="1"/>
    <cellStyle name="Följd hyperlänk" xfId="70" builtinId="9" hidden="1"/>
    <cellStyle name="Följd hyperlänk" xfId="64" builtinId="9" hidden="1"/>
    <cellStyle name="Följd hyperlänk" xfId="80" builtinId="9" hidden="1"/>
    <cellStyle name="Följd hyperlänk" xfId="226" builtinId="9" hidden="1"/>
    <cellStyle name="Följd hyperlänk" xfId="18" builtinId="9" hidden="1"/>
    <cellStyle name="Följd hyperlänk" xfId="196" builtinId="9" hidden="1"/>
    <cellStyle name="Följd hyperlänk" xfId="158" builtinId="9" hidden="1"/>
    <cellStyle name="Följd hyperlänk" xfId="4" builtinId="9" hidden="1"/>
    <cellStyle name="Följd hyperlänk" xfId="16" builtinId="9" hidden="1"/>
    <cellStyle name="Hyperlänk" xfId="87" builtinId="8" hidden="1"/>
    <cellStyle name="Hyperlänk" xfId="155" builtinId="8" hidden="1"/>
    <cellStyle name="Hyperlänk" xfId="123" builtinId="8" hidden="1"/>
    <cellStyle name="Hyperlänk" xfId="153" builtinId="8" hidden="1"/>
    <cellStyle name="Hyperlänk" xfId="167" builtinId="8" hidden="1"/>
    <cellStyle name="Hyperlänk" xfId="229" builtinId="8" hidden="1"/>
    <cellStyle name="Hyperlänk" xfId="11" builtinId="8" hidden="1"/>
    <cellStyle name="Hyperlänk" xfId="173" builtinId="8" hidden="1"/>
    <cellStyle name="Hyperlänk" xfId="191" builtinId="8" hidden="1"/>
    <cellStyle name="Hyperlänk" xfId="207" builtinId="8" hidden="1"/>
    <cellStyle name="Hyperlänk" xfId="33" builtinId="8" hidden="1"/>
    <cellStyle name="Hyperlänk" xfId="67" builtinId="8" hidden="1"/>
    <cellStyle name="Hyperlänk" xfId="17" builtinId="8" hidden="1"/>
    <cellStyle name="Hyperlänk" xfId="121" builtinId="8" hidden="1"/>
    <cellStyle name="Hyperlänk" xfId="139" builtinId="8" hidden="1"/>
    <cellStyle name="Hyperlänk" xfId="21" builtinId="8" hidden="1"/>
    <cellStyle name="Hyperlänk" xfId="197" builtinId="8" hidden="1"/>
    <cellStyle name="Hyperlänk" xfId="35" builtinId="8" hidden="1"/>
    <cellStyle name="Hyperlänk" xfId="99" builtinId="8" hidden="1"/>
    <cellStyle name="Hyperlänk" xfId="169" builtinId="8" hidden="1"/>
    <cellStyle name="Hyperlänk" xfId="19" builtinId="8" hidden="1"/>
    <cellStyle name="Hyperlänk" xfId="129" builtinId="8" hidden="1"/>
    <cellStyle name="Hyperlänk" xfId="111" builtinId="8" hidden="1"/>
    <cellStyle name="Hyperlänk" xfId="23" builtinId="8" hidden="1"/>
    <cellStyle name="Hyperlänk" xfId="89" builtinId="8" hidden="1"/>
    <cellStyle name="Hyperlänk" xfId="65" builtinId="8" hidden="1"/>
    <cellStyle name="Hyperlänk" xfId="187" builtinId="8" hidden="1"/>
    <cellStyle name="Hyperlänk" xfId="147" builtinId="8" hidden="1"/>
    <cellStyle name="Hyperlänk" xfId="37" builtinId="8" hidden="1"/>
    <cellStyle name="Hyperlänk" xfId="195" builtinId="8" hidden="1"/>
    <cellStyle name="Hyperlänk" xfId="27" builtinId="8" hidden="1"/>
    <cellStyle name="Hyperlänk" xfId="79" builtinId="8" hidden="1"/>
    <cellStyle name="Hyperlänk" xfId="151" builtinId="8" hidden="1"/>
    <cellStyle name="Hyperlänk" xfId="55" builtinId="8" hidden="1"/>
    <cellStyle name="Hyperlänk" xfId="109" builtinId="8" hidden="1"/>
    <cellStyle name="Hyperlänk" xfId="45" builtinId="8" hidden="1"/>
    <cellStyle name="Hyperlänk" xfId="209" builtinId="8" hidden="1"/>
    <cellStyle name="Hyperlänk" xfId="115" builtinId="8" hidden="1"/>
    <cellStyle name="Hyperlänk" xfId="145" builtinId="8" hidden="1"/>
    <cellStyle name="Hyperlänk" xfId="43" builtinId="8" hidden="1"/>
    <cellStyle name="Hyperlänk" xfId="179" builtinId="8" hidden="1"/>
    <cellStyle name="Hyperlänk" xfId="225" builtinId="8" hidden="1"/>
    <cellStyle name="Hyperlänk" xfId="53" builtinId="8" hidden="1"/>
    <cellStyle name="Hyperlänk" xfId="215" builtinId="8" hidden="1"/>
    <cellStyle name="Hyperlänk" xfId="141" builtinId="8" hidden="1"/>
    <cellStyle name="Hyperlänk" xfId="107" builtinId="8" hidden="1"/>
    <cellStyle name="Hyperlänk" xfId="205" builtinId="8" hidden="1"/>
    <cellStyle name="Hyperlänk" xfId="5" builtinId="8" hidden="1"/>
    <cellStyle name="Hyperlänk" xfId="185" builtinId="8" hidden="1"/>
    <cellStyle name="Hyperlänk" xfId="157" builtinId="8" hidden="1"/>
    <cellStyle name="Hyperlänk" xfId="213" builtinId="8" hidden="1"/>
    <cellStyle name="Hyperlänk" xfId="119" builtinId="8" hidden="1"/>
    <cellStyle name="Hyperlänk" xfId="161" builtinId="8" hidden="1"/>
    <cellStyle name="Hyperlänk" xfId="181" builtinId="8" hidden="1"/>
    <cellStyle name="Hyperlänk" xfId="127" builtinId="8" hidden="1"/>
    <cellStyle name="Hyperlänk" xfId="59" builtinId="8" hidden="1"/>
    <cellStyle name="Hyperlänk" xfId="221" builtinId="8" hidden="1"/>
    <cellStyle name="Hyperlänk" xfId="165" builtinId="8" hidden="1"/>
    <cellStyle name="Hyperlänk" xfId="63" builtinId="8" hidden="1"/>
    <cellStyle name="Hyperlänk" xfId="51" builtinId="8" hidden="1"/>
    <cellStyle name="Hyperlänk" xfId="77" builtinId="8" hidden="1"/>
    <cellStyle name="Hyperlänk" xfId="7" builtinId="8" hidden="1"/>
    <cellStyle name="Hyperlänk" xfId="163" builtinId="8" hidden="1"/>
    <cellStyle name="Hyperlänk" xfId="149" builtinId="8" hidden="1"/>
    <cellStyle name="Hyperlänk" xfId="1" builtinId="8" hidden="1"/>
    <cellStyle name="Hyperlänk" xfId="85" builtinId="8" hidden="1"/>
    <cellStyle name="Hyperlänk" xfId="211" builtinId="8" hidden="1"/>
    <cellStyle name="Hyperlänk" xfId="81" builtinId="8" hidden="1"/>
    <cellStyle name="Hyperlänk" xfId="227" builtinId="8" hidden="1"/>
    <cellStyle name="Hyperlänk" xfId="159" builtinId="8" hidden="1"/>
    <cellStyle name="Hyperlänk" xfId="91" builtinId="8" hidden="1"/>
    <cellStyle name="Hyperlänk" xfId="39" builtinId="8" hidden="1"/>
    <cellStyle name="Hyperlänk" xfId="105" builtinId="8" hidden="1"/>
    <cellStyle name="Hyperlänk" xfId="131" builtinId="8" hidden="1"/>
    <cellStyle name="Hyperlänk" xfId="101" builtinId="8" hidden="1"/>
    <cellStyle name="Hyperlänk" xfId="47" builtinId="8" hidden="1"/>
    <cellStyle name="Hyperlänk" xfId="189" builtinId="8" hidden="1"/>
    <cellStyle name="Hyperlänk" xfId="193" builtinId="8" hidden="1"/>
    <cellStyle name="Hyperlänk" xfId="201" builtinId="8" hidden="1"/>
    <cellStyle name="Hyperlänk" xfId="9" builtinId="8" hidden="1"/>
    <cellStyle name="Hyperlänk" xfId="75" builtinId="8" hidden="1"/>
    <cellStyle name="Hyperlänk" xfId="135" builtinId="8" hidden="1"/>
    <cellStyle name="Hyperlänk" xfId="219" builtinId="8" hidden="1"/>
    <cellStyle name="Hyperlänk" xfId="175" builtinId="8" hidden="1"/>
    <cellStyle name="Hyperlänk" xfId="125" builtinId="8" hidden="1"/>
    <cellStyle name="Hyperlänk" xfId="61" builtinId="8" hidden="1"/>
    <cellStyle name="Hyperlänk" xfId="49" builtinId="8" hidden="1"/>
    <cellStyle name="Hyperlänk" xfId="137" builtinId="8" hidden="1"/>
    <cellStyle name="Hyperlänk" xfId="71" builtinId="8" hidden="1"/>
    <cellStyle name="Hyperlänk" xfId="199" builtinId="8" hidden="1"/>
    <cellStyle name="Hyperlänk" xfId="177" builtinId="8" hidden="1"/>
    <cellStyle name="Hyperlänk" xfId="15" builtinId="8" hidden="1"/>
    <cellStyle name="Hyperlänk" xfId="143" builtinId="8" hidden="1"/>
    <cellStyle name="Hyperlänk" xfId="183" builtinId="8" hidden="1"/>
    <cellStyle name="Hyperlänk" xfId="13" builtinId="8" hidden="1"/>
    <cellStyle name="Hyperlänk" xfId="171" builtinId="8" hidden="1"/>
    <cellStyle name="Hyperlänk" xfId="69" builtinId="8" hidden="1"/>
    <cellStyle name="Hyperlänk" xfId="73" builtinId="8" hidden="1"/>
    <cellStyle name="Hyperlänk" xfId="113" builtinId="8" hidden="1"/>
    <cellStyle name="Hyperlänk" xfId="31" builtinId="8" hidden="1"/>
    <cellStyle name="Hyperlänk" xfId="117" builtinId="8" hidden="1"/>
    <cellStyle name="Hyperlänk" xfId="57" builtinId="8" hidden="1"/>
    <cellStyle name="Hyperlänk" xfId="95" builtinId="8" hidden="1"/>
    <cellStyle name="Hyperlänk" xfId="103" builtinId="8" hidden="1"/>
    <cellStyle name="Hyperlänk" xfId="97" builtinId="8" hidden="1"/>
    <cellStyle name="Hyperlänk" xfId="93" builtinId="8" hidden="1"/>
    <cellStyle name="Hyperlänk" xfId="41" builtinId="8" hidden="1"/>
    <cellStyle name="Hyperlänk" xfId="29" builtinId="8" hidden="1"/>
    <cellStyle name="Hyperlänk" xfId="133" builtinId="8" hidden="1"/>
    <cellStyle name="Hyperlänk" xfId="83" builtinId="8" hidden="1"/>
    <cellStyle name="Hyperlänk" xfId="3" builtinId="8" hidden="1"/>
    <cellStyle name="Hyperlänk" xfId="203" builtinId="8" hidden="1"/>
    <cellStyle name="Hyperlänk" xfId="223" builtinId="8" hidden="1"/>
    <cellStyle name="Hyperlänk" xfId="25" builtinId="8" hidden="1"/>
    <cellStyle name="Normal" xfId="0" builtinId="0"/>
    <cellStyle name="Tusental" xfId="218" builtinId="3"/>
    <cellStyle name="Valuta" xfId="217" builtinId="4"/>
  </cellStyles>
  <dxfs count="0"/>
  <tableStyles count="0" defaultTableStyle="TableStyleMedium9" defaultPivotStyle="PivotStyleMedium4"/>
  <colors>
    <mruColors>
      <color rgb="FF92CDD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zoomScaleNormal="100" workbookViewId="0">
      <pane ySplit="1" topLeftCell="A2" activePane="bottomLeft" state="frozen"/>
      <selection pane="bottomLeft" activeCell="H26" sqref="A1:H26"/>
    </sheetView>
  </sheetViews>
  <sheetFormatPr defaultColWidth="11" defaultRowHeight="15.75" customHeight="1"/>
  <cols>
    <col min="1" max="1" width="6" style="4" customWidth="1"/>
    <col min="2" max="2" width="31.25" style="4" customWidth="1"/>
    <col min="3" max="3" width="14.25" style="4" customWidth="1"/>
    <col min="4" max="4" width="14.25" style="71" customWidth="1"/>
    <col min="5" max="5" width="38" style="4" customWidth="1"/>
    <col min="6" max="7" width="15" style="4" customWidth="1"/>
    <col min="8" max="8" width="38.5" style="4" bestFit="1" customWidth="1"/>
    <col min="9" max="9" width="36" style="4" bestFit="1" customWidth="1"/>
    <col min="10" max="16384" width="11" style="4"/>
  </cols>
  <sheetData>
    <row r="1" spans="1:12">
      <c r="A1" s="63" t="s">
        <v>0</v>
      </c>
      <c r="B1" s="54" t="s">
        <v>1</v>
      </c>
      <c r="C1" s="8" t="s">
        <v>2</v>
      </c>
      <c r="D1" s="67" t="s">
        <v>3</v>
      </c>
      <c r="E1" s="23" t="s">
        <v>4</v>
      </c>
      <c r="F1" s="8" t="s">
        <v>5</v>
      </c>
      <c r="G1" s="75" t="s">
        <v>6</v>
      </c>
      <c r="H1" s="23" t="s">
        <v>7</v>
      </c>
    </row>
    <row r="2" spans="1:12">
      <c r="A2" s="53">
        <v>3049</v>
      </c>
      <c r="B2" s="55" t="s">
        <v>8</v>
      </c>
      <c r="C2" s="6">
        <v>20000</v>
      </c>
      <c r="D2" s="68">
        <v>21284</v>
      </c>
      <c r="E2" s="43"/>
      <c r="F2" s="6">
        <v>22000</v>
      </c>
      <c r="G2" s="6">
        <v>33000</v>
      </c>
      <c r="H2" s="14"/>
      <c r="I2" s="10"/>
    </row>
    <row r="3" spans="1:12" ht="15" customHeight="1">
      <c r="A3" s="53">
        <v>3111</v>
      </c>
      <c r="B3" s="55" t="s">
        <v>9</v>
      </c>
      <c r="C3" s="6">
        <v>12000</v>
      </c>
      <c r="D3" s="68">
        <v>12150</v>
      </c>
      <c r="E3" s="24" t="s">
        <v>10</v>
      </c>
      <c r="F3" s="6">
        <v>12000</v>
      </c>
      <c r="G3" s="6">
        <v>20000</v>
      </c>
      <c r="H3" s="25"/>
      <c r="I3" s="10"/>
    </row>
    <row r="4" spans="1:12" ht="46.5">
      <c r="A4" s="53">
        <v>3210</v>
      </c>
      <c r="B4" s="55" t="s">
        <v>11</v>
      </c>
      <c r="C4" s="6">
        <v>10000</v>
      </c>
      <c r="D4" s="68">
        <v>40000</v>
      </c>
      <c r="E4" s="24" t="s">
        <v>12</v>
      </c>
      <c r="F4" s="6">
        <v>10000</v>
      </c>
      <c r="G4" s="6">
        <v>13000</v>
      </c>
      <c r="H4" s="14"/>
      <c r="I4" s="11"/>
    </row>
    <row r="5" spans="1:12">
      <c r="A5" s="53">
        <v>3410</v>
      </c>
      <c r="B5" s="55" t="s">
        <v>13</v>
      </c>
      <c r="C5" s="6">
        <v>8000</v>
      </c>
      <c r="D5" s="68">
        <v>8400</v>
      </c>
      <c r="E5" s="24"/>
      <c r="F5" s="6">
        <v>8000</v>
      </c>
      <c r="G5" s="6">
        <v>16000</v>
      </c>
      <c r="H5" s="26"/>
      <c r="I5" s="10"/>
    </row>
    <row r="6" spans="1:12">
      <c r="A6" s="53"/>
      <c r="B6" s="55" t="s">
        <v>14</v>
      </c>
      <c r="C6" s="6">
        <v>0</v>
      </c>
      <c r="D6" s="68"/>
      <c r="E6" s="24"/>
      <c r="F6" s="6"/>
      <c r="G6" s="6"/>
      <c r="H6" s="26"/>
      <c r="I6" s="10"/>
      <c r="L6" s="72">
        <v>562.83000000000004</v>
      </c>
    </row>
    <row r="7" spans="1:12">
      <c r="A7" s="53"/>
      <c r="B7" s="55" t="s">
        <v>15</v>
      </c>
      <c r="C7" s="6">
        <v>0</v>
      </c>
      <c r="D7" s="68"/>
      <c r="E7" s="24"/>
      <c r="F7" s="6"/>
      <c r="G7" s="6"/>
      <c r="H7" s="26"/>
      <c r="I7" s="10"/>
      <c r="L7" s="73">
        <v>120.92</v>
      </c>
    </row>
    <row r="8" spans="1:12">
      <c r="A8" s="53"/>
      <c r="B8" s="54" t="s">
        <v>16</v>
      </c>
      <c r="C8" s="6"/>
      <c r="D8" s="68"/>
      <c r="E8" s="24"/>
      <c r="F8" s="6"/>
      <c r="G8" s="6"/>
      <c r="H8" s="26"/>
      <c r="I8" s="10"/>
      <c r="L8" s="72">
        <v>248.08</v>
      </c>
    </row>
    <row r="9" spans="1:12">
      <c r="A9" s="53">
        <v>3320</v>
      </c>
      <c r="B9" s="55" t="s">
        <v>17</v>
      </c>
      <c r="C9" s="6">
        <v>8000</v>
      </c>
      <c r="D9" s="69">
        <v>3134</v>
      </c>
      <c r="E9" s="24"/>
      <c r="F9" s="6">
        <v>3000</v>
      </c>
      <c r="G9" s="6">
        <v>4500</v>
      </c>
      <c r="H9" s="26"/>
      <c r="I9" s="10"/>
      <c r="L9" s="73">
        <v>61.36</v>
      </c>
    </row>
    <row r="10" spans="1:12">
      <c r="A10" s="53">
        <v>3360</v>
      </c>
      <c r="B10" s="55" t="s">
        <v>18</v>
      </c>
      <c r="C10" s="6">
        <v>20000</v>
      </c>
      <c r="D10" s="69">
        <v>27175</v>
      </c>
      <c r="E10" s="24"/>
      <c r="F10" s="6">
        <v>27000</v>
      </c>
      <c r="G10" s="6">
        <v>50000</v>
      </c>
      <c r="H10" s="45"/>
      <c r="I10" s="10"/>
      <c r="L10" s="73">
        <v>124.04</v>
      </c>
    </row>
    <row r="11" spans="1:12">
      <c r="A11" s="53">
        <v>3370</v>
      </c>
      <c r="B11" s="55" t="s">
        <v>19</v>
      </c>
      <c r="C11" s="6">
        <v>30000</v>
      </c>
      <c r="D11" s="68">
        <v>40388</v>
      </c>
      <c r="E11" s="24"/>
      <c r="F11" s="6">
        <v>40000</v>
      </c>
      <c r="G11" s="6">
        <v>40000</v>
      </c>
      <c r="H11" s="26"/>
      <c r="I11" s="11"/>
      <c r="L11" s="73">
        <v>877.61</v>
      </c>
    </row>
    <row r="12" spans="1:12">
      <c r="A12" s="53"/>
      <c r="B12" s="55" t="s">
        <v>20</v>
      </c>
      <c r="C12" s="6">
        <v>0</v>
      </c>
      <c r="D12" s="68"/>
      <c r="E12" s="25"/>
      <c r="F12" s="6"/>
      <c r="G12" s="6"/>
      <c r="H12" s="26"/>
      <c r="I12" s="10"/>
      <c r="L12" s="72">
        <v>186.58</v>
      </c>
    </row>
    <row r="13" spans="1:12">
      <c r="A13" s="53"/>
      <c r="B13" s="54" t="s">
        <v>21</v>
      </c>
      <c r="C13" s="6"/>
      <c r="D13" s="68"/>
      <c r="E13" s="24"/>
      <c r="F13" s="6"/>
      <c r="G13" s="6"/>
      <c r="H13" s="39"/>
      <c r="I13" s="12"/>
      <c r="L13" s="72">
        <v>437.03</v>
      </c>
    </row>
    <row r="14" spans="1:12">
      <c r="A14" s="53">
        <v>3810</v>
      </c>
      <c r="B14" s="54" t="s">
        <v>22</v>
      </c>
      <c r="C14" s="6">
        <v>25000</v>
      </c>
      <c r="D14" s="68">
        <v>37732</v>
      </c>
      <c r="E14" s="24"/>
      <c r="F14" s="6">
        <v>35000</v>
      </c>
      <c r="G14" s="6">
        <v>57000</v>
      </c>
      <c r="H14" s="14"/>
      <c r="I14" s="10"/>
      <c r="L14" s="72">
        <v>186.58</v>
      </c>
    </row>
    <row r="15" spans="1:12" ht="31.5">
      <c r="A15" s="53">
        <v>3820</v>
      </c>
      <c r="B15" s="54" t="s">
        <v>23</v>
      </c>
      <c r="C15" s="6">
        <v>50000</v>
      </c>
      <c r="D15" s="69">
        <v>64657</v>
      </c>
      <c r="E15" s="24" t="s">
        <v>24</v>
      </c>
      <c r="F15" s="6">
        <v>59000</v>
      </c>
      <c r="G15" s="6">
        <v>89000</v>
      </c>
      <c r="H15" s="26"/>
      <c r="I15" s="10"/>
      <c r="L15" s="72">
        <v>820.21</v>
      </c>
    </row>
    <row r="16" spans="1:12">
      <c r="A16" s="53"/>
      <c r="B16" s="54" t="s">
        <v>25</v>
      </c>
      <c r="C16" s="6">
        <v>0</v>
      </c>
      <c r="D16" s="68"/>
      <c r="E16" s="24"/>
      <c r="F16" s="6"/>
      <c r="G16" s="6"/>
      <c r="H16" s="40"/>
      <c r="I16" s="12"/>
      <c r="L16" s="72">
        <v>186.58</v>
      </c>
    </row>
    <row r="17" spans="1:12">
      <c r="A17" s="53"/>
      <c r="B17" s="55" t="s">
        <v>26</v>
      </c>
      <c r="C17" s="6">
        <v>0</v>
      </c>
      <c r="D17" s="68"/>
      <c r="E17" s="24"/>
      <c r="F17" s="6"/>
      <c r="G17" s="6"/>
      <c r="H17" s="14"/>
      <c r="I17" s="10"/>
      <c r="L17" s="72">
        <v>61.36</v>
      </c>
    </row>
    <row r="18" spans="1:12" ht="62.25">
      <c r="A18" s="53">
        <v>3890</v>
      </c>
      <c r="B18" s="54" t="s">
        <v>27</v>
      </c>
      <c r="C18" s="6">
        <v>135000</v>
      </c>
      <c r="D18" s="69">
        <v>189628</v>
      </c>
      <c r="E18" s="24" t="s">
        <v>28</v>
      </c>
      <c r="F18" s="6">
        <v>189000</v>
      </c>
      <c r="G18" s="6">
        <v>283000</v>
      </c>
      <c r="H18" s="76" t="s">
        <v>29</v>
      </c>
      <c r="I18" s="78" t="s">
        <v>30</v>
      </c>
      <c r="L18" s="72">
        <v>186.58</v>
      </c>
    </row>
    <row r="19" spans="1:12">
      <c r="A19" s="53">
        <v>3055</v>
      </c>
      <c r="B19" s="54" t="s">
        <v>31</v>
      </c>
      <c r="C19" s="6"/>
      <c r="D19" s="68"/>
      <c r="E19" s="24"/>
      <c r="F19" s="6"/>
      <c r="G19" s="6"/>
      <c r="H19" s="26"/>
      <c r="I19" s="12"/>
      <c r="L19" s="72">
        <v>375.66</v>
      </c>
    </row>
    <row r="20" spans="1:12">
      <c r="A20" s="53">
        <v>4400</v>
      </c>
      <c r="B20" s="54" t="s">
        <v>32</v>
      </c>
      <c r="C20" s="6">
        <v>2000</v>
      </c>
      <c r="D20" s="68">
        <v>7429</v>
      </c>
      <c r="E20" s="24" t="s">
        <v>33</v>
      </c>
      <c r="F20" s="6">
        <v>5000</v>
      </c>
      <c r="G20" s="6">
        <v>8000</v>
      </c>
      <c r="H20" s="26"/>
      <c r="I20" s="13"/>
      <c r="L20" s="72">
        <v>247.94</v>
      </c>
    </row>
    <row r="21" spans="1:12">
      <c r="A21" s="53"/>
      <c r="B21" s="55" t="s">
        <v>34</v>
      </c>
      <c r="C21" s="6"/>
      <c r="D21" s="68"/>
      <c r="E21" s="24"/>
      <c r="F21" s="6"/>
      <c r="G21" s="6"/>
      <c r="H21" s="14"/>
      <c r="I21" s="10"/>
      <c r="L21" s="72">
        <v>375.66</v>
      </c>
    </row>
    <row r="22" spans="1:12" ht="22.5">
      <c r="A22" s="53"/>
      <c r="B22" s="55" t="s">
        <v>35</v>
      </c>
      <c r="C22" s="6"/>
      <c r="D22" s="68"/>
      <c r="E22" s="24"/>
      <c r="F22" s="6"/>
      <c r="G22" s="6"/>
      <c r="H22" s="14"/>
      <c r="I22" s="79" t="s">
        <v>36</v>
      </c>
      <c r="L22" s="72">
        <v>375.66</v>
      </c>
    </row>
    <row r="23" spans="1:12">
      <c r="A23" s="53"/>
      <c r="B23" s="55" t="s">
        <v>37</v>
      </c>
      <c r="C23" s="6"/>
      <c r="D23" s="68"/>
      <c r="E23" s="24"/>
      <c r="F23" s="6"/>
      <c r="G23" s="6"/>
      <c r="H23" s="14"/>
      <c r="I23" s="11" t="s">
        <v>38</v>
      </c>
      <c r="L23" s="72">
        <v>61.36</v>
      </c>
    </row>
    <row r="24" spans="1:12">
      <c r="A24" s="53"/>
      <c r="B24" s="55" t="s">
        <v>39</v>
      </c>
      <c r="C24" s="6"/>
      <c r="D24" s="68"/>
      <c r="E24" s="25"/>
      <c r="F24" s="6"/>
      <c r="G24" s="6"/>
      <c r="H24" s="14"/>
      <c r="I24" s="12" t="s">
        <v>40</v>
      </c>
      <c r="L24" s="72">
        <v>125.22</v>
      </c>
    </row>
    <row r="25" spans="1:12" ht="22.5">
      <c r="A25" s="53"/>
      <c r="B25" s="55"/>
      <c r="C25" s="6"/>
      <c r="D25" s="68"/>
      <c r="E25" s="25"/>
      <c r="F25" s="6"/>
      <c r="G25" s="6"/>
      <c r="H25" s="14"/>
      <c r="I25" s="77" t="s">
        <v>41</v>
      </c>
      <c r="L25" s="72"/>
    </row>
    <row r="26" spans="1:12" ht="18">
      <c r="A26" s="53"/>
      <c r="B26" s="56" t="s">
        <v>42</v>
      </c>
      <c r="C26" s="7">
        <f>SUM(C3:C24)</f>
        <v>300000</v>
      </c>
      <c r="D26" s="70">
        <f>SUM(D2:D25)</f>
        <v>451977</v>
      </c>
      <c r="E26" s="5"/>
      <c r="F26" s="7">
        <f>SUM(F2:F25)</f>
        <v>410000</v>
      </c>
      <c r="G26" s="7">
        <f>SUM(G2:G25)</f>
        <v>613500</v>
      </c>
      <c r="H26" s="5"/>
      <c r="I26" s="12" t="s">
        <v>43</v>
      </c>
      <c r="L26" s="72">
        <f>SUM(L6:L24)</f>
        <v>5621.2599999999993</v>
      </c>
    </row>
    <row r="28" spans="1:12" ht="15.75" customHeight="1">
      <c r="C28" s="66"/>
    </row>
    <row r="29" spans="1:12" ht="15.75" customHeight="1">
      <c r="A29" s="64">
        <v>8311</v>
      </c>
      <c r="B29" s="4" t="s">
        <v>44</v>
      </c>
    </row>
  </sheetData>
  <printOptions horizontalCentered="1" verticalCentered="1"/>
  <pageMargins left="3.937007874015748E-2" right="3.937007874015748E-2" top="0.74803149606299213" bottom="0.74803149606299213" header="0.31496062992125984" footer="0.31496062992125984"/>
  <pageSetup paperSize="9" scale="96" orientation="landscape" horizontalDpi="4294967292" verticalDpi="4294967292" copies="1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opLeftCell="A18" zoomScaleNormal="100" workbookViewId="0">
      <selection activeCell="C27" sqref="C27"/>
    </sheetView>
  </sheetViews>
  <sheetFormatPr defaultColWidth="11" defaultRowHeight="15.75" customHeight="1"/>
  <cols>
    <col min="1" max="1" width="6" customWidth="1"/>
    <col min="2" max="2" width="26.75" bestFit="1" customWidth="1"/>
    <col min="3" max="3" width="15" style="2" customWidth="1"/>
    <col min="4" max="4" width="14.25" style="2" customWidth="1"/>
    <col min="5" max="5" width="33.5" customWidth="1"/>
    <col min="6" max="7" width="14" customWidth="1"/>
    <col min="8" max="8" width="29.25" style="2" customWidth="1"/>
    <col min="9" max="9" width="36" bestFit="1" customWidth="1"/>
  </cols>
  <sheetData>
    <row r="1" spans="1:9" ht="31.5">
      <c r="A1" s="62" t="s">
        <v>0</v>
      </c>
      <c r="B1" s="58" t="s">
        <v>45</v>
      </c>
      <c r="C1" s="19" t="s">
        <v>2</v>
      </c>
      <c r="D1" s="1" t="s">
        <v>46</v>
      </c>
      <c r="E1" s="15" t="s">
        <v>4</v>
      </c>
      <c r="F1" s="19" t="s">
        <v>5</v>
      </c>
      <c r="G1" s="80" t="s">
        <v>47</v>
      </c>
      <c r="H1" s="15" t="s">
        <v>7</v>
      </c>
    </row>
    <row r="2" spans="1:9" ht="32.25">
      <c r="A2" s="57">
        <v>4020</v>
      </c>
      <c r="B2" s="59" t="s">
        <v>48</v>
      </c>
      <c r="C2" s="20">
        <v>15000</v>
      </c>
      <c r="D2" s="3">
        <v>42736</v>
      </c>
      <c r="E2" s="17" t="s">
        <v>49</v>
      </c>
      <c r="F2" s="20">
        <v>25000</v>
      </c>
      <c r="G2" s="20">
        <v>25000</v>
      </c>
      <c r="H2" s="46"/>
    </row>
    <row r="3" spans="1:9">
      <c r="A3" s="57">
        <v>4021</v>
      </c>
      <c r="B3" s="59" t="s">
        <v>50</v>
      </c>
      <c r="C3" s="21">
        <v>35000</v>
      </c>
      <c r="D3" s="3">
        <v>45235</v>
      </c>
      <c r="E3" s="29"/>
      <c r="F3" s="21">
        <v>45000</v>
      </c>
      <c r="G3" s="21">
        <v>75000</v>
      </c>
      <c r="H3" s="47"/>
    </row>
    <row r="4" spans="1:9" ht="16.5">
      <c r="A4" s="57">
        <v>4022</v>
      </c>
      <c r="B4" s="59" t="s">
        <v>51</v>
      </c>
      <c r="C4" s="20">
        <v>6000</v>
      </c>
      <c r="D4" s="3">
        <v>9278</v>
      </c>
      <c r="E4" s="17" t="s">
        <v>52</v>
      </c>
      <c r="F4" s="20">
        <v>10000</v>
      </c>
      <c r="G4" s="20">
        <v>17250</v>
      </c>
      <c r="H4" s="48" t="s">
        <v>53</v>
      </c>
      <c r="I4" s="64"/>
    </row>
    <row r="5" spans="1:9">
      <c r="A5" s="57">
        <v>4023</v>
      </c>
      <c r="B5" s="59" t="s">
        <v>54</v>
      </c>
      <c r="C5" s="20">
        <v>30000</v>
      </c>
      <c r="D5" s="3">
        <v>24730</v>
      </c>
      <c r="E5" s="17"/>
      <c r="F5" s="20">
        <v>25000</v>
      </c>
      <c r="G5" s="20">
        <v>37500</v>
      </c>
      <c r="H5" s="48"/>
    </row>
    <row r="6" spans="1:9" ht="17.25">
      <c r="A6" s="57">
        <v>4029</v>
      </c>
      <c r="B6" s="59" t="s">
        <v>55</v>
      </c>
      <c r="C6" s="20">
        <v>30000</v>
      </c>
      <c r="D6" s="3">
        <v>34000</v>
      </c>
      <c r="E6" s="17"/>
      <c r="F6" s="20">
        <v>40000</v>
      </c>
      <c r="G6" s="20">
        <v>40000</v>
      </c>
      <c r="H6" s="30" t="s">
        <v>56</v>
      </c>
    </row>
    <row r="7" spans="1:9" ht="16.5">
      <c r="A7" s="57">
        <v>4070</v>
      </c>
      <c r="B7" s="59" t="s">
        <v>57</v>
      </c>
      <c r="C7" s="20">
        <v>0</v>
      </c>
      <c r="D7" s="3">
        <v>1560</v>
      </c>
      <c r="E7" s="51" t="s">
        <v>58</v>
      </c>
      <c r="F7" s="20"/>
      <c r="G7" s="20"/>
      <c r="H7" s="30"/>
    </row>
    <row r="8" spans="1:9" ht="32.25">
      <c r="A8" s="57">
        <v>4033</v>
      </c>
      <c r="B8" s="59" t="s">
        <v>59</v>
      </c>
      <c r="C8" s="20">
        <v>52000</v>
      </c>
      <c r="D8" s="65">
        <v>32294</v>
      </c>
      <c r="E8" s="17"/>
      <c r="F8" s="20">
        <v>38000</v>
      </c>
      <c r="G8" s="20">
        <v>60000</v>
      </c>
      <c r="H8" s="46" t="s">
        <v>60</v>
      </c>
    </row>
    <row r="9" spans="1:9">
      <c r="A9" s="57">
        <v>4058</v>
      </c>
      <c r="B9" s="59" t="s">
        <v>61</v>
      </c>
      <c r="C9" s="20">
        <v>66000</v>
      </c>
      <c r="D9" s="65">
        <v>119773</v>
      </c>
      <c r="E9" s="17"/>
      <c r="F9" s="20">
        <v>120000</v>
      </c>
      <c r="G9" s="20">
        <v>180000</v>
      </c>
      <c r="H9" s="46"/>
    </row>
    <row r="10" spans="1:9" ht="16.5">
      <c r="A10" s="57">
        <v>4059</v>
      </c>
      <c r="B10" s="59" t="s">
        <v>62</v>
      </c>
      <c r="C10" s="20">
        <v>9400</v>
      </c>
      <c r="D10" s="3">
        <v>19140</v>
      </c>
      <c r="E10" s="16"/>
      <c r="F10" s="20">
        <v>20000</v>
      </c>
      <c r="G10" s="20">
        <v>35000</v>
      </c>
      <c r="H10" s="28" t="s">
        <v>63</v>
      </c>
    </row>
    <row r="11" spans="1:9" ht="16.5">
      <c r="A11" s="57">
        <v>4067</v>
      </c>
      <c r="B11" s="59" t="s">
        <v>64</v>
      </c>
      <c r="C11" s="20">
        <v>32000</v>
      </c>
      <c r="D11" s="3">
        <v>43850</v>
      </c>
      <c r="E11" s="17" t="s">
        <v>65</v>
      </c>
      <c r="F11" s="20">
        <v>29000</v>
      </c>
      <c r="G11" s="20">
        <v>40000</v>
      </c>
      <c r="H11" s="49"/>
    </row>
    <row r="12" spans="1:9">
      <c r="A12" s="57">
        <v>4073</v>
      </c>
      <c r="B12" s="74" t="s">
        <v>66</v>
      </c>
      <c r="C12" s="20">
        <v>5000</v>
      </c>
      <c r="D12" s="3">
        <v>3750</v>
      </c>
      <c r="E12" s="17"/>
      <c r="F12" s="20">
        <v>6000</v>
      </c>
      <c r="G12" s="20">
        <v>9000</v>
      </c>
      <c r="H12" s="17"/>
    </row>
    <row r="13" spans="1:9" ht="16.5">
      <c r="A13" s="57">
        <v>4400</v>
      </c>
      <c r="B13" s="74" t="s">
        <v>67</v>
      </c>
      <c r="C13" s="20">
        <v>5000</v>
      </c>
      <c r="D13" s="3">
        <v>3273</v>
      </c>
      <c r="E13" s="17" t="s">
        <v>68</v>
      </c>
      <c r="F13" s="20">
        <v>3500</v>
      </c>
      <c r="G13" s="20">
        <v>7000</v>
      </c>
      <c r="H13" s="48" t="s">
        <v>69</v>
      </c>
    </row>
    <row r="14" spans="1:9">
      <c r="A14" s="57">
        <v>4510</v>
      </c>
      <c r="B14" s="59" t="s">
        <v>70</v>
      </c>
      <c r="C14" s="20">
        <v>12000</v>
      </c>
      <c r="D14" s="65">
        <v>10711</v>
      </c>
      <c r="E14" s="17"/>
      <c r="F14" s="20">
        <v>11000</v>
      </c>
      <c r="G14" s="20">
        <v>16500</v>
      </c>
      <c r="H14" s="48"/>
    </row>
    <row r="15" spans="1:9">
      <c r="A15" s="57">
        <v>4110</v>
      </c>
      <c r="B15" s="59" t="s">
        <v>9</v>
      </c>
      <c r="C15" s="20"/>
      <c r="D15" s="3"/>
      <c r="E15" s="17"/>
      <c r="F15" s="20"/>
      <c r="G15" s="20"/>
      <c r="H15" s="49"/>
    </row>
    <row r="16" spans="1:9" ht="14.25" customHeight="1">
      <c r="A16" s="57"/>
      <c r="B16" s="60" t="s">
        <v>71</v>
      </c>
      <c r="C16" s="20"/>
      <c r="D16" s="3"/>
      <c r="E16" s="17"/>
      <c r="F16" s="20"/>
      <c r="G16" s="20"/>
      <c r="H16" s="17"/>
    </row>
    <row r="17" spans="1:8" ht="16.5">
      <c r="A17" s="57">
        <v>5820</v>
      </c>
      <c r="B17" s="59" t="s">
        <v>72</v>
      </c>
      <c r="C17" s="20"/>
      <c r="D17" s="65">
        <v>17973</v>
      </c>
      <c r="E17" s="17" t="s">
        <v>73</v>
      </c>
      <c r="F17" s="20">
        <v>12000</v>
      </c>
      <c r="G17" s="20">
        <v>24000</v>
      </c>
      <c r="H17" s="46"/>
    </row>
    <row r="18" spans="1:8">
      <c r="A18" s="57">
        <v>6110</v>
      </c>
      <c r="B18" s="59" t="s">
        <v>74</v>
      </c>
      <c r="C18" s="20">
        <v>2000</v>
      </c>
      <c r="D18" s="3">
        <v>2592</v>
      </c>
      <c r="E18" s="17"/>
      <c r="F18" s="20">
        <v>2000</v>
      </c>
      <c r="G18" s="20">
        <v>3000</v>
      </c>
      <c r="H18" s="48"/>
    </row>
    <row r="19" spans="1:8">
      <c r="A19" s="57">
        <v>6410</v>
      </c>
      <c r="B19" s="59" t="s">
        <v>75</v>
      </c>
      <c r="C19" s="20"/>
      <c r="D19" s="3">
        <v>1200</v>
      </c>
      <c r="E19" s="17"/>
      <c r="F19" s="20">
        <v>1800</v>
      </c>
      <c r="G19" s="20">
        <v>2700</v>
      </c>
      <c r="H19" s="48"/>
    </row>
    <row r="20" spans="1:8" ht="15.75" customHeight="1">
      <c r="A20" s="57">
        <v>6540</v>
      </c>
      <c r="B20" s="59" t="s">
        <v>76</v>
      </c>
      <c r="C20" s="20">
        <v>15000</v>
      </c>
      <c r="D20" s="3">
        <v>11161</v>
      </c>
      <c r="E20" s="17"/>
      <c r="F20" s="20">
        <v>12000</v>
      </c>
      <c r="G20" s="20">
        <v>12000</v>
      </c>
      <c r="H20" s="48" t="s">
        <v>77</v>
      </c>
    </row>
    <row r="21" spans="1:8" ht="17.25">
      <c r="A21" s="57">
        <v>6541</v>
      </c>
      <c r="B21" s="59" t="s">
        <v>78</v>
      </c>
      <c r="C21" s="20">
        <v>0</v>
      </c>
      <c r="D21" s="3">
        <v>3316</v>
      </c>
      <c r="E21" s="17" t="s">
        <v>79</v>
      </c>
      <c r="F21" s="20">
        <v>3500</v>
      </c>
      <c r="G21" s="20">
        <v>7000</v>
      </c>
      <c r="H21" s="50" t="s">
        <v>80</v>
      </c>
    </row>
    <row r="22" spans="1:8">
      <c r="A22" s="57">
        <v>6570</v>
      </c>
      <c r="B22" s="74" t="s">
        <v>81</v>
      </c>
      <c r="C22" s="20">
        <v>3600</v>
      </c>
      <c r="D22" s="65">
        <v>3203</v>
      </c>
      <c r="E22" s="17"/>
      <c r="F22" s="20">
        <v>3400</v>
      </c>
      <c r="G22" s="20">
        <v>5100</v>
      </c>
      <c r="H22" s="49"/>
    </row>
    <row r="23" spans="1:8" ht="16.5">
      <c r="A23" s="57">
        <v>6990</v>
      </c>
      <c r="B23" s="74" t="s">
        <v>82</v>
      </c>
      <c r="C23" s="20">
        <v>2000</v>
      </c>
      <c r="D23" s="3">
        <v>590</v>
      </c>
      <c r="E23" s="17" t="s">
        <v>83</v>
      </c>
      <c r="F23" s="20">
        <v>1500</v>
      </c>
      <c r="G23" s="20">
        <v>2250</v>
      </c>
      <c r="H23" s="27"/>
    </row>
    <row r="24" spans="1:8">
      <c r="A24" s="57"/>
      <c r="B24" s="59"/>
      <c r="C24" s="20"/>
      <c r="D24" s="3"/>
      <c r="E24" s="17"/>
      <c r="F24" s="20"/>
      <c r="G24" s="20"/>
      <c r="H24" s="27"/>
    </row>
    <row r="25" spans="1:8">
      <c r="A25" s="57"/>
      <c r="B25" s="60" t="s">
        <v>84</v>
      </c>
      <c r="C25" s="20"/>
      <c r="D25" s="3"/>
      <c r="E25" s="17"/>
      <c r="F25" s="20"/>
      <c r="G25" s="20"/>
      <c r="H25" s="27"/>
    </row>
    <row r="26" spans="1:8" ht="16.5">
      <c r="A26" s="57">
        <v>7630</v>
      </c>
      <c r="B26" s="59" t="s">
        <v>84</v>
      </c>
      <c r="C26" s="20"/>
      <c r="D26" s="3">
        <v>1260</v>
      </c>
      <c r="E26" s="17" t="s">
        <v>85</v>
      </c>
      <c r="F26" s="20"/>
      <c r="G26" s="20"/>
      <c r="H26" s="30"/>
    </row>
    <row r="27" spans="1:8" ht="16.5">
      <c r="A27" s="57">
        <v>7960</v>
      </c>
      <c r="B27" s="59" t="s">
        <v>86</v>
      </c>
      <c r="C27" s="20"/>
      <c r="D27" s="65">
        <v>5880</v>
      </c>
      <c r="E27" s="17" t="s">
        <v>87</v>
      </c>
      <c r="F27" s="20"/>
      <c r="G27" s="20"/>
      <c r="H27" s="17"/>
    </row>
    <row r="28" spans="1:8" ht="18.75">
      <c r="A28" s="57"/>
      <c r="B28" s="61" t="s">
        <v>42</v>
      </c>
      <c r="C28" s="22">
        <f>SUM(C2:C27)</f>
        <v>320000</v>
      </c>
      <c r="D28" s="9">
        <f>SUM(D2:D27)</f>
        <v>437505</v>
      </c>
      <c r="E28" s="18"/>
      <c r="F28" s="22">
        <f>SUM(F2:F27)</f>
        <v>408700</v>
      </c>
      <c r="G28" s="22">
        <f>SUM(G2:G27)</f>
        <v>598300</v>
      </c>
      <c r="H28" s="18"/>
    </row>
  </sheetData>
  <printOptions horizontalCentered="1" verticalCentered="1"/>
  <pageMargins left="0" right="0" top="0.19685039370078741" bottom="0" header="0.11811023622047245" footer="0.11811023622047245"/>
  <pageSetup paperSize="9" orientation="landscape" horizontalDpi="4294967292" verticalDpi="4294967292" copies="1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642B-8971-064F-BC82-D7E19F38E0E3}">
  <dimension ref="A1:E33"/>
  <sheetViews>
    <sheetView tabSelected="1" workbookViewId="0">
      <selection activeCell="A14" sqref="A14:XFD14"/>
    </sheetView>
  </sheetViews>
  <sheetFormatPr defaultColWidth="11.25" defaultRowHeight="15.6"/>
  <cols>
    <col min="1" max="1" width="30" bestFit="1" customWidth="1"/>
    <col min="2" max="2" width="14.25" bestFit="1" customWidth="1"/>
    <col min="4" max="4" width="34.625" bestFit="1" customWidth="1"/>
  </cols>
  <sheetData>
    <row r="1" spans="1:5" ht="21">
      <c r="A1" s="32" t="s">
        <v>88</v>
      </c>
    </row>
    <row r="2" spans="1:5">
      <c r="A2" t="s">
        <v>1</v>
      </c>
      <c r="B2" s="2">
        <f>Intäkter!D26</f>
        <v>451977</v>
      </c>
    </row>
    <row r="3" spans="1:5" ht="15.95" thickBot="1">
      <c r="A3" s="34" t="s">
        <v>45</v>
      </c>
      <c r="B3" s="35">
        <f>Kostnader!D28</f>
        <v>437505</v>
      </c>
    </row>
    <row r="4" spans="1:5" ht="15.95" thickTop="1">
      <c r="A4" s="31" t="s">
        <v>89</v>
      </c>
      <c r="B4" s="33">
        <f>B2-B3</f>
        <v>14472</v>
      </c>
    </row>
    <row r="5" spans="1:5">
      <c r="A5" s="31"/>
      <c r="B5" s="33"/>
    </row>
    <row r="6" spans="1:5">
      <c r="A6" s="31"/>
      <c r="B6" s="33"/>
    </row>
    <row r="7" spans="1:5" ht="21">
      <c r="A7" s="32"/>
    </row>
    <row r="8" spans="1:5" ht="21">
      <c r="A8" s="32" t="s">
        <v>90</v>
      </c>
      <c r="D8" s="32" t="s">
        <v>91</v>
      </c>
    </row>
    <row r="9" spans="1:5" ht="15.75">
      <c r="A9" t="s">
        <v>1</v>
      </c>
      <c r="B9" s="2">
        <f>Intäkter!F26</f>
        <v>410000</v>
      </c>
      <c r="D9" t="s">
        <v>1</v>
      </c>
      <c r="E9" s="2">
        <f>Intäkter!G26</f>
        <v>613500</v>
      </c>
    </row>
    <row r="10" spans="1:5" ht="15.75">
      <c r="A10" s="34" t="s">
        <v>45</v>
      </c>
      <c r="B10" s="35">
        <f>Kostnader!F28</f>
        <v>408700</v>
      </c>
      <c r="D10" s="34" t="s">
        <v>45</v>
      </c>
      <c r="E10" s="35">
        <f>Kostnader!G28</f>
        <v>598300</v>
      </c>
    </row>
    <row r="11" spans="1:5" ht="15.75">
      <c r="A11" s="31" t="s">
        <v>89</v>
      </c>
      <c r="B11" s="33">
        <f>B9-B10</f>
        <v>1300</v>
      </c>
      <c r="D11" s="31" t="s">
        <v>89</v>
      </c>
      <c r="E11" s="33">
        <f>E9-E10</f>
        <v>15200</v>
      </c>
    </row>
    <row r="12" spans="1:5" ht="15.75"/>
    <row r="15" spans="1:5" ht="21">
      <c r="A15" s="32" t="s">
        <v>92</v>
      </c>
    </row>
    <row r="16" spans="1:5" ht="18.75">
      <c r="A16" s="42">
        <v>2025</v>
      </c>
      <c r="B16" s="52">
        <f>B4</f>
        <v>14472</v>
      </c>
    </row>
    <row r="17" spans="1:2" ht="18.600000000000001">
      <c r="A17" s="42">
        <v>2024</v>
      </c>
      <c r="B17" s="44">
        <v>-2517</v>
      </c>
    </row>
    <row r="18" spans="1:2" ht="18.600000000000001">
      <c r="A18" s="38">
        <v>2023</v>
      </c>
      <c r="B18" s="41">
        <v>-1060</v>
      </c>
    </row>
    <row r="19" spans="1:2" ht="18.600000000000001">
      <c r="A19" s="38">
        <v>2022</v>
      </c>
      <c r="B19" s="36">
        <v>61700</v>
      </c>
    </row>
    <row r="20" spans="1:2" ht="18.600000000000001">
      <c r="A20" s="38">
        <v>2021</v>
      </c>
      <c r="B20" s="36">
        <v>35850.639999999999</v>
      </c>
    </row>
    <row r="21" spans="1:2" ht="18.600000000000001">
      <c r="A21" s="38">
        <v>2020</v>
      </c>
      <c r="B21" s="36">
        <v>27925.75</v>
      </c>
    </row>
    <row r="22" spans="1:2" ht="18.600000000000001">
      <c r="A22" s="38">
        <v>2019</v>
      </c>
      <c r="B22" s="37">
        <v>-27925.75</v>
      </c>
    </row>
    <row r="23" spans="1:2" ht="18.600000000000001">
      <c r="A23" s="38">
        <v>2018</v>
      </c>
      <c r="B23" s="37">
        <v>-91385.7</v>
      </c>
    </row>
    <row r="24" spans="1:2" ht="18.600000000000001">
      <c r="A24" s="38">
        <v>2017</v>
      </c>
      <c r="B24" s="36">
        <v>24436.639999999999</v>
      </c>
    </row>
    <row r="25" spans="1:2" ht="18.600000000000001">
      <c r="A25" s="38">
        <v>2016</v>
      </c>
      <c r="B25" s="36">
        <v>4309.8999999999996</v>
      </c>
    </row>
    <row r="26" spans="1:2" ht="18.600000000000001">
      <c r="A26" s="38">
        <v>2015</v>
      </c>
      <c r="B26" s="36">
        <v>86396.59</v>
      </c>
    </row>
    <row r="27" spans="1:2" ht="18.600000000000001">
      <c r="A27" s="38">
        <v>2014</v>
      </c>
      <c r="B27" s="37">
        <v>-14839.47</v>
      </c>
    </row>
    <row r="31" spans="1:2">
      <c r="B31" s="33"/>
    </row>
    <row r="32" spans="1:2" ht="15.75"/>
    <row r="33" ht="15.75"/>
  </sheetData>
  <pageMargins left="0.7" right="0.7" top="0.75" bottom="0.75" header="0.3" footer="0.3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AC4C-4626-4C92-B07A-9DAC50A868C2}">
  <dimension ref="A1"/>
  <sheetViews>
    <sheetView workbookViewId="0"/>
  </sheetViews>
  <sheetFormatPr defaultRowHeight="15.6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30DA9-FABA-4AD7-9963-D62C2C31931C}">
  <dimension ref="A1"/>
  <sheetViews>
    <sheetView workbookViewId="0"/>
  </sheetViews>
  <sheetFormatPr defaultRowHeight="15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Echeverri</dc:creator>
  <cp:keywords/>
  <dc:description/>
  <cp:lastModifiedBy>Karlstads Volleybollklubb</cp:lastModifiedBy>
  <cp:revision/>
  <dcterms:created xsi:type="dcterms:W3CDTF">2016-01-05T15:47:18Z</dcterms:created>
  <dcterms:modified xsi:type="dcterms:W3CDTF">2026-03-26T17:44:27Z</dcterms:modified>
  <cp:category/>
  <cp:contentStatus/>
</cp:coreProperties>
</file>