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ople.ey.com/personal/roger_hovsby_se_ey_com/Documents/Documents/Egna/KAIK Fotboll/"/>
    </mc:Choice>
  </mc:AlternateContent>
  <xr:revisionPtr revIDLastSave="340" documentId="8_{60203594-712D-4B62-A376-CF24E1182178}" xr6:coauthVersionLast="47" xr6:coauthVersionMax="47" xr10:uidLastSave="{81A07E6B-8872-40DE-AE45-C433C5E471AA}"/>
  <bookViews>
    <workbookView xWindow="-30828" yWindow="-2472" windowWidth="30936" windowHeight="16896" xr2:uid="{A653D4BD-DC69-4F05-A4D1-77D0451F33F7}"/>
  </bookViews>
  <sheets>
    <sheet name="KSK U 17 feb" sheetId="1" r:id="rId1"/>
    <sheet name="EGOIF" sheetId="2" r:id="rId2"/>
    <sheet name="VFC A" sheetId="3" r:id="rId3"/>
    <sheet name="Byle" sheetId="4" r:id="rId4"/>
    <sheet name="VFC U kvart" sheetId="5" r:id="rId5"/>
    <sheet name="VFC A Semi" sheetId="6" r:id="rId6"/>
    <sheet name="Vingåker 3_4" sheetId="7" r:id="rId7"/>
    <sheet name="Totalt 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7" l="1"/>
  <c r="B17" i="8"/>
  <c r="B20" i="8"/>
  <c r="E24" i="8"/>
  <c r="D24" i="8"/>
  <c r="B24" i="8"/>
  <c r="G1" i="8"/>
  <c r="B2" i="8"/>
  <c r="B1" i="8"/>
  <c r="C15" i="8"/>
  <c r="D15" i="8"/>
  <c r="F15" i="8"/>
  <c r="G15" i="8"/>
  <c r="B15" i="8"/>
  <c r="C11" i="8"/>
  <c r="D11" i="8"/>
  <c r="F11" i="8"/>
  <c r="G11" i="8"/>
  <c r="C27" i="8"/>
  <c r="D27" i="8"/>
  <c r="F27" i="8"/>
  <c r="G27" i="8"/>
  <c r="B27" i="8"/>
  <c r="A27" i="8"/>
  <c r="C26" i="8"/>
  <c r="D26" i="8"/>
  <c r="E26" i="8"/>
  <c r="F26" i="8"/>
  <c r="G26" i="8"/>
  <c r="B26" i="8"/>
  <c r="C25" i="8"/>
  <c r="D25" i="8"/>
  <c r="E25" i="8"/>
  <c r="F25" i="8"/>
  <c r="G25" i="8"/>
  <c r="B25" i="8"/>
  <c r="C24" i="8"/>
  <c r="F24" i="8"/>
  <c r="G24" i="8"/>
  <c r="C23" i="8"/>
  <c r="D23" i="8"/>
  <c r="E23" i="8"/>
  <c r="F23" i="8"/>
  <c r="G23" i="8"/>
  <c r="B23" i="8"/>
  <c r="C22" i="8"/>
  <c r="D22" i="8"/>
  <c r="E22" i="8"/>
  <c r="F22" i="8"/>
  <c r="G22" i="8"/>
  <c r="B22" i="8"/>
  <c r="C21" i="8"/>
  <c r="D21" i="8"/>
  <c r="F21" i="8"/>
  <c r="G21" i="8"/>
  <c r="B21" i="8"/>
  <c r="C20" i="8"/>
  <c r="D20" i="8"/>
  <c r="F20" i="8"/>
  <c r="G20" i="8"/>
  <c r="C19" i="8"/>
  <c r="D19" i="8"/>
  <c r="F19" i="8"/>
  <c r="G19" i="8"/>
  <c r="B19" i="8"/>
  <c r="C18" i="8"/>
  <c r="D18" i="8"/>
  <c r="F18" i="8"/>
  <c r="G18" i="8"/>
  <c r="B18" i="8"/>
  <c r="C17" i="8"/>
  <c r="D17" i="8"/>
  <c r="F17" i="8"/>
  <c r="G17" i="8"/>
  <c r="C16" i="8"/>
  <c r="D16" i="8"/>
  <c r="F16" i="8"/>
  <c r="G16" i="8"/>
  <c r="B16" i="8"/>
  <c r="C14" i="8"/>
  <c r="D14" i="8"/>
  <c r="F14" i="8"/>
  <c r="G14" i="8"/>
  <c r="B14" i="8"/>
  <c r="C12" i="8"/>
  <c r="D12" i="8"/>
  <c r="E12" i="8"/>
  <c r="F12" i="8"/>
  <c r="G12" i="8"/>
  <c r="B12" i="8"/>
  <c r="B11" i="8"/>
  <c r="B10" i="8"/>
  <c r="C9" i="8"/>
  <c r="D9" i="8"/>
  <c r="F9" i="8"/>
  <c r="G9" i="8"/>
  <c r="B9" i="8"/>
  <c r="C10" i="8"/>
  <c r="D10" i="8"/>
  <c r="F10" i="8"/>
  <c r="G10" i="8"/>
  <c r="B13" i="8"/>
  <c r="C13" i="8"/>
  <c r="D13" i="8"/>
  <c r="F13" i="8"/>
  <c r="G13" i="8"/>
  <c r="C8" i="8"/>
  <c r="D8" i="8"/>
  <c r="F8" i="8"/>
  <c r="G8" i="8"/>
  <c r="B8" i="8"/>
  <c r="C5" i="8"/>
  <c r="F5" i="8"/>
  <c r="G5" i="8"/>
  <c r="B5" i="8"/>
  <c r="G14" i="7"/>
  <c r="G13" i="7"/>
  <c r="G12" i="7"/>
  <c r="G11" i="7"/>
  <c r="G10" i="7"/>
  <c r="E20" i="8" s="1"/>
  <c r="G9" i="7"/>
  <c r="E13" i="8" s="1"/>
  <c r="G8" i="7"/>
  <c r="G7" i="7"/>
  <c r="G6" i="7"/>
  <c r="G5" i="7"/>
  <c r="E21" i="8" s="1"/>
  <c r="G4" i="7"/>
  <c r="G15" i="6"/>
  <c r="G14" i="6"/>
  <c r="G13" i="6"/>
  <c r="G12" i="6"/>
  <c r="G11" i="6"/>
  <c r="G10" i="6"/>
  <c r="G9" i="6"/>
  <c r="G8" i="6"/>
  <c r="G7" i="6"/>
  <c r="G6" i="6"/>
  <c r="G5" i="6"/>
  <c r="G4" i="6"/>
  <c r="G15" i="5"/>
  <c r="G14" i="5"/>
  <c r="G13" i="5"/>
  <c r="G12" i="5"/>
  <c r="G11" i="5"/>
  <c r="G10" i="5"/>
  <c r="G9" i="5"/>
  <c r="G8" i="5"/>
  <c r="G7" i="5"/>
  <c r="G6" i="5"/>
  <c r="G5" i="5"/>
  <c r="G4" i="5"/>
  <c r="G15" i="4"/>
  <c r="G14" i="4"/>
  <c r="G13" i="4"/>
  <c r="G12" i="4"/>
  <c r="G11" i="4"/>
  <c r="G10" i="4"/>
  <c r="G9" i="4"/>
  <c r="G8" i="4"/>
  <c r="G7" i="4"/>
  <c r="G6" i="4"/>
  <c r="G5" i="4"/>
  <c r="G4" i="4"/>
  <c r="G15" i="3"/>
  <c r="G14" i="3"/>
  <c r="G13" i="3"/>
  <c r="G12" i="3"/>
  <c r="G11" i="3"/>
  <c r="G10" i="3"/>
  <c r="G9" i="3"/>
  <c r="G8" i="3"/>
  <c r="G7" i="3"/>
  <c r="G6" i="3"/>
  <c r="G5" i="3"/>
  <c r="G4" i="3"/>
  <c r="G30" i="8" l="1"/>
  <c r="E27" i="8"/>
  <c r="D30" i="8"/>
  <c r="C30" i="8"/>
  <c r="F30" i="8"/>
  <c r="G15" i="2"/>
  <c r="G14" i="2"/>
  <c r="G13" i="2"/>
  <c r="G12" i="2"/>
  <c r="G11" i="2"/>
  <c r="G10" i="2"/>
  <c r="G9" i="2"/>
  <c r="G8" i="2"/>
  <c r="G7" i="2"/>
  <c r="G6" i="2"/>
  <c r="G5" i="2"/>
  <c r="G4" i="2"/>
  <c r="G5" i="1"/>
  <c r="E9" i="8" s="1"/>
  <c r="G6" i="1"/>
  <c r="E10" i="8" s="1"/>
  <c r="G7" i="1"/>
  <c r="E11" i="8" s="1"/>
  <c r="G10" i="1"/>
  <c r="E14" i="8" s="1"/>
  <c r="G11" i="1"/>
  <c r="E15" i="8" s="1"/>
  <c r="G12" i="1"/>
  <c r="E16" i="8" s="1"/>
  <c r="G13" i="1"/>
  <c r="E17" i="8" s="1"/>
  <c r="G14" i="1"/>
  <c r="E18" i="8" s="1"/>
  <c r="G15" i="1"/>
  <c r="E19" i="8" s="1"/>
  <c r="G4" i="1"/>
  <c r="E8" i="8" s="1"/>
  <c r="E30" i="8" l="1"/>
</calcChain>
</file>

<file path=xl/sharedStrings.xml><?xml version="1.0" encoding="utf-8"?>
<sst xmlns="http://schemas.openxmlformats.org/spreadsheetml/2006/main" count="244" uniqueCount="77">
  <si>
    <t xml:space="preserve">David Orescovic </t>
  </si>
  <si>
    <t xml:space="preserve">William Sjöstrand </t>
  </si>
  <si>
    <t xml:space="preserve">Noa Hedlund </t>
  </si>
  <si>
    <t xml:space="preserve">Albin Fager </t>
  </si>
  <si>
    <t xml:space="preserve">David Wangefors </t>
  </si>
  <si>
    <t>Hampus Sjöblom</t>
  </si>
  <si>
    <t>Besnik Hyseni</t>
  </si>
  <si>
    <t>Joel Eriksson</t>
  </si>
  <si>
    <t>Ludwig Claesson</t>
  </si>
  <si>
    <t xml:space="preserve">Olof Hammarström </t>
  </si>
  <si>
    <t>Willhelm Lövgren Olofsson</t>
  </si>
  <si>
    <t xml:space="preserve">Ruben Lindahl </t>
  </si>
  <si>
    <t>Spelad</t>
  </si>
  <si>
    <t>IM</t>
  </si>
  <si>
    <t xml:space="preserve">Varning </t>
  </si>
  <si>
    <t xml:space="preserve">Utvisning </t>
  </si>
  <si>
    <t xml:space="preserve">Mål </t>
  </si>
  <si>
    <t>Poäng</t>
  </si>
  <si>
    <t>Notering</t>
  </si>
  <si>
    <t>-</t>
  </si>
  <si>
    <t>Ass</t>
  </si>
  <si>
    <t>Isak Ekholm</t>
  </si>
  <si>
    <t xml:space="preserve">Nils Rytter </t>
  </si>
  <si>
    <t>Robert Sardi</t>
  </si>
  <si>
    <t xml:space="preserve">Dejan Jovanovic </t>
  </si>
  <si>
    <t>Isak Östergren</t>
  </si>
  <si>
    <t>David Oreskovic</t>
  </si>
  <si>
    <t>Samir Mustafa</t>
  </si>
  <si>
    <t>Björkvik</t>
  </si>
  <si>
    <t>Dejan Jovanovic</t>
  </si>
  <si>
    <t>Gustav Danielsson</t>
  </si>
  <si>
    <t xml:space="preserve"> 2 Bonusstraff</t>
  </si>
  <si>
    <t>Bonuststraff</t>
  </si>
  <si>
    <t>VFC</t>
  </si>
  <si>
    <t>bonusstraff</t>
  </si>
  <si>
    <t>Marsjö/Byle</t>
  </si>
  <si>
    <t>Robin Gustafsson</t>
  </si>
  <si>
    <t>Nils Rytter</t>
  </si>
  <si>
    <t xml:space="preserve">Isak Östergren </t>
  </si>
  <si>
    <t>VFC U</t>
  </si>
  <si>
    <t xml:space="preserve">Besnik Hyseni </t>
  </si>
  <si>
    <t>VFC A</t>
  </si>
  <si>
    <t>Konrad Emanuelsson</t>
  </si>
  <si>
    <t xml:space="preserve">Besnik Hyseini </t>
  </si>
  <si>
    <t>Gjorda mål</t>
  </si>
  <si>
    <t xml:space="preserve">Insläppta mål </t>
  </si>
  <si>
    <t xml:space="preserve">Robin Gustafsson </t>
  </si>
  <si>
    <t xml:space="preserve">David Oreskovic </t>
  </si>
  <si>
    <t>Varav bonusstraffar</t>
  </si>
  <si>
    <t xml:space="preserve">3 bonusstraffar </t>
  </si>
  <si>
    <t xml:space="preserve">Totalt </t>
  </si>
  <si>
    <t xml:space="preserve">Robert Sardi </t>
  </si>
  <si>
    <t xml:space="preserve">Vingåker </t>
  </si>
  <si>
    <t>2 bonusstraff</t>
  </si>
  <si>
    <t xml:space="preserve">4 bonusstraffar </t>
  </si>
  <si>
    <t>Olof Hammarström</t>
  </si>
  <si>
    <t>KSK U</t>
  </si>
  <si>
    <t xml:space="preserve">Casper Lönn </t>
  </si>
  <si>
    <t xml:space="preserve">Hela matchen </t>
  </si>
  <si>
    <t>Mittback ( hb ca 15)  totalt ca 65</t>
  </si>
  <si>
    <t>Mittback  totalt ca 65</t>
  </si>
  <si>
    <t>Mittback 45</t>
  </si>
  <si>
    <t xml:space="preserve">Högerback 45 samt 20 min mb </t>
  </si>
  <si>
    <t>Christoffer Kalayjian</t>
  </si>
  <si>
    <t>vänsterback 45</t>
  </si>
  <si>
    <t>Ytterforward 45</t>
  </si>
  <si>
    <t>offensiv mf 45</t>
  </si>
  <si>
    <t xml:space="preserve">vänster forward 45, ytterback 25 </t>
  </si>
  <si>
    <t>centralforward 45 20 defensiv mf</t>
  </si>
  <si>
    <t xml:space="preserve">Andreas Larsson </t>
  </si>
  <si>
    <t>Defensiv mf 55</t>
  </si>
  <si>
    <t>Fredric Oreskovic</t>
  </si>
  <si>
    <t>mittfältare defensiv 45</t>
  </si>
  <si>
    <t>Mittforward 45</t>
  </si>
  <si>
    <t xml:space="preserve">Mohammed Hassan </t>
  </si>
  <si>
    <t>Mohamed Hamada</t>
  </si>
  <si>
    <t>Mittfältare defensiv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</si>
</sst>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A882E-8BB7-434A-9E53-C8F79B744736}">
  <dimension ref="A1:J30"/>
  <sheetViews>
    <sheetView tabSelected="1" workbookViewId="0">
      <selection activeCell="C27" sqref="C27"/>
    </sheetView>
  </sheetViews>
  <sheetFormatPr defaultRowHeight="15" x14ac:dyDescent="0.25"/>
  <sheetData>
    <row r="1" spans="1:10" x14ac:dyDescent="0.25">
      <c r="D1" t="s">
        <v>12</v>
      </c>
      <c r="E1" t="s">
        <v>13</v>
      </c>
      <c r="H1" t="s">
        <v>14</v>
      </c>
      <c r="I1" t="s">
        <v>15</v>
      </c>
    </row>
    <row r="2" spans="1:10" x14ac:dyDescent="0.25">
      <c r="A2" t="s">
        <v>57</v>
      </c>
      <c r="D2">
        <v>1</v>
      </c>
      <c r="E2">
        <v>2</v>
      </c>
      <c r="J2" t="s">
        <v>58</v>
      </c>
    </row>
    <row r="3" spans="1:10" x14ac:dyDescent="0.25">
      <c r="E3" t="s">
        <v>16</v>
      </c>
      <c r="F3" t="s">
        <v>20</v>
      </c>
      <c r="G3" t="s">
        <v>17</v>
      </c>
      <c r="H3" t="s">
        <v>14</v>
      </c>
      <c r="I3" t="s">
        <v>15</v>
      </c>
      <c r="J3" t="s">
        <v>18</v>
      </c>
    </row>
    <row r="4" spans="1:10" x14ac:dyDescent="0.25">
      <c r="A4" t="s">
        <v>2</v>
      </c>
      <c r="D4">
        <v>1</v>
      </c>
      <c r="G4">
        <f>E4+F4</f>
        <v>0</v>
      </c>
      <c r="J4" t="s">
        <v>59</v>
      </c>
    </row>
    <row r="5" spans="1:10" x14ac:dyDescent="0.25">
      <c r="A5" t="s">
        <v>10</v>
      </c>
      <c r="D5">
        <v>1</v>
      </c>
      <c r="G5">
        <f t="shared" ref="G5:G15" si="0">E5+F5</f>
        <v>0</v>
      </c>
      <c r="J5" t="s">
        <v>60</v>
      </c>
    </row>
    <row r="6" spans="1:10" x14ac:dyDescent="0.25">
      <c r="A6" t="s">
        <v>74</v>
      </c>
      <c r="D6">
        <v>1</v>
      </c>
      <c r="G6">
        <f t="shared" si="0"/>
        <v>0</v>
      </c>
      <c r="J6" t="s">
        <v>61</v>
      </c>
    </row>
    <row r="7" spans="1:10" x14ac:dyDescent="0.25">
      <c r="A7" t="s">
        <v>3</v>
      </c>
      <c r="D7">
        <v>1</v>
      </c>
      <c r="G7">
        <f t="shared" si="0"/>
        <v>0</v>
      </c>
      <c r="J7" t="s">
        <v>62</v>
      </c>
    </row>
    <row r="8" spans="1:10" x14ac:dyDescent="0.25">
      <c r="A8" t="s">
        <v>63</v>
      </c>
      <c r="D8">
        <v>1</v>
      </c>
      <c r="G8">
        <v>0</v>
      </c>
      <c r="J8" t="s">
        <v>64</v>
      </c>
    </row>
    <row r="9" spans="1:10" x14ac:dyDescent="0.25">
      <c r="A9" t="s">
        <v>27</v>
      </c>
      <c r="D9">
        <v>1</v>
      </c>
      <c r="G9">
        <v>0</v>
      </c>
      <c r="J9" t="s">
        <v>64</v>
      </c>
    </row>
    <row r="10" spans="1:10" x14ac:dyDescent="0.25">
      <c r="A10" t="s">
        <v>6</v>
      </c>
      <c r="D10">
        <v>1</v>
      </c>
      <c r="E10">
        <v>0</v>
      </c>
      <c r="G10">
        <f t="shared" si="0"/>
        <v>0</v>
      </c>
      <c r="J10" t="s">
        <v>65</v>
      </c>
    </row>
    <row r="11" spans="1:10" x14ac:dyDescent="0.25">
      <c r="A11" t="s">
        <v>7</v>
      </c>
      <c r="D11">
        <v>1</v>
      </c>
      <c r="F11">
        <v>0</v>
      </c>
      <c r="G11">
        <f t="shared" si="0"/>
        <v>0</v>
      </c>
      <c r="J11" t="s">
        <v>66</v>
      </c>
    </row>
    <row r="12" spans="1:10" x14ac:dyDescent="0.25">
      <c r="A12" t="s">
        <v>8</v>
      </c>
      <c r="D12">
        <v>1</v>
      </c>
      <c r="F12">
        <v>0</v>
      </c>
      <c r="G12">
        <f t="shared" si="0"/>
        <v>0</v>
      </c>
      <c r="J12" t="s">
        <v>66</v>
      </c>
    </row>
    <row r="13" spans="1:10" x14ac:dyDescent="0.25">
      <c r="A13" t="s">
        <v>69</v>
      </c>
      <c r="D13">
        <v>1</v>
      </c>
      <c r="F13">
        <v>0</v>
      </c>
      <c r="G13">
        <f t="shared" si="0"/>
        <v>0</v>
      </c>
      <c r="J13" t="s">
        <v>70</v>
      </c>
    </row>
    <row r="14" spans="1:10" x14ac:dyDescent="0.25">
      <c r="A14" t="s">
        <v>11</v>
      </c>
      <c r="D14">
        <v>1</v>
      </c>
      <c r="G14">
        <f t="shared" si="0"/>
        <v>0</v>
      </c>
      <c r="J14" t="s">
        <v>67</v>
      </c>
    </row>
    <row r="15" spans="1:10" x14ac:dyDescent="0.25">
      <c r="A15" t="s">
        <v>0</v>
      </c>
      <c r="D15">
        <v>1</v>
      </c>
      <c r="E15">
        <v>0</v>
      </c>
      <c r="G15">
        <f t="shared" si="0"/>
        <v>0</v>
      </c>
      <c r="J15" t="s">
        <v>68</v>
      </c>
    </row>
    <row r="16" spans="1:10" x14ac:dyDescent="0.25">
      <c r="A16" t="s">
        <v>29</v>
      </c>
      <c r="D16">
        <v>1</v>
      </c>
      <c r="G16">
        <v>0</v>
      </c>
      <c r="J16" t="s">
        <v>65</v>
      </c>
    </row>
    <row r="17" spans="1:10" x14ac:dyDescent="0.25">
      <c r="A17" t="s">
        <v>51</v>
      </c>
      <c r="D17">
        <v>1</v>
      </c>
      <c r="G17">
        <v>0</v>
      </c>
      <c r="J17" t="s">
        <v>65</v>
      </c>
    </row>
    <row r="18" spans="1:10" x14ac:dyDescent="0.25">
      <c r="A18" t="s">
        <v>71</v>
      </c>
      <c r="D18">
        <v>1</v>
      </c>
      <c r="G18">
        <v>0</v>
      </c>
      <c r="J18" t="s">
        <v>72</v>
      </c>
    </row>
    <row r="19" spans="1:10" x14ac:dyDescent="0.25">
      <c r="A19" t="s">
        <v>25</v>
      </c>
      <c r="D19">
        <v>1</v>
      </c>
      <c r="G19">
        <v>0</v>
      </c>
      <c r="J19" t="s">
        <v>73</v>
      </c>
    </row>
    <row r="20" spans="1:10" x14ac:dyDescent="0.25">
      <c r="A20" t="s">
        <v>75</v>
      </c>
      <c r="D20">
        <v>1</v>
      </c>
      <c r="G20">
        <v>0</v>
      </c>
      <c r="J20" t="s">
        <v>76</v>
      </c>
    </row>
    <row r="30" spans="1:10" x14ac:dyDescent="0.25">
      <c r="A30" t="s">
        <v>56</v>
      </c>
      <c r="C30">
        <v>0</v>
      </c>
      <c r="D30" t="s">
        <v>19</v>
      </c>
      <c r="E30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2257E-B05C-429A-86F4-236CE2903EA1}">
  <dimension ref="A1:J20"/>
  <sheetViews>
    <sheetView workbookViewId="0">
      <selection activeCell="D36" sqref="D36"/>
    </sheetView>
  </sheetViews>
  <sheetFormatPr defaultRowHeight="15" x14ac:dyDescent="0.25"/>
  <sheetData>
    <row r="1" spans="1:10" x14ac:dyDescent="0.25">
      <c r="D1" t="s">
        <v>12</v>
      </c>
      <c r="E1" t="s">
        <v>13</v>
      </c>
      <c r="H1" t="s">
        <v>14</v>
      </c>
      <c r="I1" t="s">
        <v>15</v>
      </c>
    </row>
    <row r="2" spans="1:10" x14ac:dyDescent="0.25">
      <c r="A2" t="s">
        <v>1</v>
      </c>
      <c r="D2">
        <v>1</v>
      </c>
      <c r="E2">
        <v>0</v>
      </c>
    </row>
    <row r="3" spans="1:10" x14ac:dyDescent="0.25">
      <c r="E3" t="s">
        <v>16</v>
      </c>
      <c r="F3" t="s">
        <v>20</v>
      </c>
      <c r="G3" t="s">
        <v>17</v>
      </c>
      <c r="H3" t="s">
        <v>14</v>
      </c>
      <c r="I3" t="s">
        <v>15</v>
      </c>
      <c r="J3" t="s">
        <v>18</v>
      </c>
    </row>
    <row r="4" spans="1:10" x14ac:dyDescent="0.25">
      <c r="A4" t="s">
        <v>2</v>
      </c>
      <c r="D4">
        <v>1</v>
      </c>
      <c r="E4">
        <v>1</v>
      </c>
      <c r="G4">
        <f>E4+F4</f>
        <v>1</v>
      </c>
    </row>
    <row r="5" spans="1:10" x14ac:dyDescent="0.25">
      <c r="A5" t="s">
        <v>10</v>
      </c>
      <c r="D5">
        <v>1</v>
      </c>
      <c r="F5">
        <v>1</v>
      </c>
      <c r="G5">
        <f t="shared" ref="G5:G15" si="0">E5+F5</f>
        <v>1</v>
      </c>
    </row>
    <row r="6" spans="1:10" x14ac:dyDescent="0.25">
      <c r="A6" t="s">
        <v>21</v>
      </c>
      <c r="D6">
        <v>1</v>
      </c>
      <c r="G6">
        <f t="shared" si="0"/>
        <v>0</v>
      </c>
    </row>
    <row r="7" spans="1:10" x14ac:dyDescent="0.25">
      <c r="A7" t="s">
        <v>22</v>
      </c>
      <c r="D7">
        <v>1</v>
      </c>
      <c r="E7">
        <v>1</v>
      </c>
      <c r="G7">
        <f t="shared" si="0"/>
        <v>1</v>
      </c>
    </row>
    <row r="8" spans="1:10" x14ac:dyDescent="0.25">
      <c r="A8" t="s">
        <v>4</v>
      </c>
      <c r="D8">
        <v>1</v>
      </c>
      <c r="F8">
        <v>1</v>
      </c>
      <c r="G8">
        <f t="shared" si="0"/>
        <v>1</v>
      </c>
    </row>
    <row r="9" spans="1:10" x14ac:dyDescent="0.25">
      <c r="A9" t="s">
        <v>5</v>
      </c>
      <c r="D9">
        <v>1</v>
      </c>
      <c r="E9">
        <v>1</v>
      </c>
      <c r="G9">
        <f t="shared" si="0"/>
        <v>1</v>
      </c>
    </row>
    <row r="10" spans="1:10" x14ac:dyDescent="0.25">
      <c r="A10" t="s">
        <v>23</v>
      </c>
      <c r="D10">
        <v>1</v>
      </c>
      <c r="E10">
        <v>1</v>
      </c>
      <c r="G10">
        <f t="shared" si="0"/>
        <v>1</v>
      </c>
    </row>
    <row r="11" spans="1:10" x14ac:dyDescent="0.25">
      <c r="A11" t="s">
        <v>24</v>
      </c>
      <c r="D11">
        <v>1</v>
      </c>
      <c r="F11">
        <v>2</v>
      </c>
      <c r="G11">
        <f t="shared" si="0"/>
        <v>2</v>
      </c>
    </row>
    <row r="12" spans="1:10" x14ac:dyDescent="0.25">
      <c r="A12" t="s">
        <v>27</v>
      </c>
      <c r="D12">
        <v>1</v>
      </c>
      <c r="G12">
        <f t="shared" si="0"/>
        <v>0</v>
      </c>
    </row>
    <row r="13" spans="1:10" x14ac:dyDescent="0.25">
      <c r="A13" t="s">
        <v>26</v>
      </c>
      <c r="D13">
        <v>1</v>
      </c>
      <c r="E13">
        <v>2</v>
      </c>
      <c r="G13">
        <f t="shared" si="0"/>
        <v>2</v>
      </c>
    </row>
    <row r="14" spans="1:10" x14ac:dyDescent="0.25">
      <c r="A14" t="s">
        <v>11</v>
      </c>
      <c r="D14">
        <v>1</v>
      </c>
      <c r="E14">
        <v>1</v>
      </c>
      <c r="F14">
        <v>1</v>
      </c>
      <c r="G14">
        <f t="shared" si="0"/>
        <v>2</v>
      </c>
    </row>
    <row r="15" spans="1:10" x14ac:dyDescent="0.25">
      <c r="A15" t="s">
        <v>25</v>
      </c>
      <c r="D15">
        <v>1</v>
      </c>
      <c r="G15">
        <f t="shared" si="0"/>
        <v>0</v>
      </c>
    </row>
    <row r="20" spans="1:5" x14ac:dyDescent="0.25">
      <c r="A20" t="s">
        <v>28</v>
      </c>
      <c r="C20">
        <v>7</v>
      </c>
      <c r="D20" t="s">
        <v>19</v>
      </c>
      <c r="E2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D0205-6FDC-4E7F-853A-8C718334E710}">
  <dimension ref="A1:J20"/>
  <sheetViews>
    <sheetView workbookViewId="0">
      <selection activeCell="A6" sqref="A6"/>
    </sheetView>
  </sheetViews>
  <sheetFormatPr defaultRowHeight="15" x14ac:dyDescent="0.25"/>
  <sheetData>
    <row r="1" spans="1:10" x14ac:dyDescent="0.25">
      <c r="D1" t="s">
        <v>12</v>
      </c>
      <c r="E1" t="s">
        <v>13</v>
      </c>
      <c r="H1" t="s">
        <v>14</v>
      </c>
      <c r="I1" t="s">
        <v>15</v>
      </c>
    </row>
    <row r="2" spans="1:10" x14ac:dyDescent="0.25">
      <c r="A2" t="s">
        <v>1</v>
      </c>
      <c r="D2">
        <v>1</v>
      </c>
      <c r="E2">
        <v>3</v>
      </c>
    </row>
    <row r="3" spans="1:10" x14ac:dyDescent="0.25">
      <c r="E3" t="s">
        <v>16</v>
      </c>
      <c r="F3" t="s">
        <v>20</v>
      </c>
      <c r="G3" t="s">
        <v>17</v>
      </c>
      <c r="H3" t="s">
        <v>14</v>
      </c>
      <c r="I3" t="s">
        <v>15</v>
      </c>
      <c r="J3" t="s">
        <v>18</v>
      </c>
    </row>
    <row r="4" spans="1:10" x14ac:dyDescent="0.25">
      <c r="A4" t="s">
        <v>2</v>
      </c>
      <c r="D4">
        <v>1</v>
      </c>
      <c r="G4">
        <f>E4+F4</f>
        <v>0</v>
      </c>
    </row>
    <row r="5" spans="1:10" x14ac:dyDescent="0.25">
      <c r="A5" t="s">
        <v>10</v>
      </c>
      <c r="D5">
        <v>1</v>
      </c>
      <c r="G5">
        <f t="shared" ref="G5:G15" si="0">E5+F5</f>
        <v>0</v>
      </c>
    </row>
    <row r="6" spans="1:10" x14ac:dyDescent="0.25">
      <c r="A6" t="s">
        <v>42</v>
      </c>
      <c r="D6">
        <v>1</v>
      </c>
      <c r="G6">
        <f t="shared" si="0"/>
        <v>0</v>
      </c>
    </row>
    <row r="7" spans="1:10" x14ac:dyDescent="0.25">
      <c r="A7" t="s">
        <v>3</v>
      </c>
      <c r="D7">
        <v>1</v>
      </c>
      <c r="G7">
        <f t="shared" si="0"/>
        <v>0</v>
      </c>
    </row>
    <row r="8" spans="1:10" x14ac:dyDescent="0.25">
      <c r="A8" t="s">
        <v>4</v>
      </c>
      <c r="D8">
        <v>1</v>
      </c>
      <c r="G8">
        <f t="shared" si="0"/>
        <v>0</v>
      </c>
    </row>
    <row r="9" spans="1:10" x14ac:dyDescent="0.25">
      <c r="A9" t="s">
        <v>5</v>
      </c>
      <c r="D9">
        <v>1</v>
      </c>
      <c r="G9">
        <f t="shared" si="0"/>
        <v>0</v>
      </c>
      <c r="H9">
        <v>1</v>
      </c>
    </row>
    <row r="10" spans="1:10" x14ac:dyDescent="0.25">
      <c r="A10" t="s">
        <v>6</v>
      </c>
      <c r="D10">
        <v>1</v>
      </c>
      <c r="G10">
        <f t="shared" si="0"/>
        <v>0</v>
      </c>
    </row>
    <row r="11" spans="1:10" x14ac:dyDescent="0.25">
      <c r="A11" t="s">
        <v>7</v>
      </c>
      <c r="D11">
        <v>1</v>
      </c>
      <c r="G11">
        <f t="shared" si="0"/>
        <v>0</v>
      </c>
    </row>
    <row r="12" spans="1:10" x14ac:dyDescent="0.25">
      <c r="A12" t="s">
        <v>29</v>
      </c>
      <c r="D12">
        <v>1</v>
      </c>
      <c r="E12">
        <v>1</v>
      </c>
      <c r="G12">
        <f t="shared" si="0"/>
        <v>1</v>
      </c>
      <c r="J12" t="s">
        <v>32</v>
      </c>
    </row>
    <row r="13" spans="1:10" x14ac:dyDescent="0.25">
      <c r="A13" t="s">
        <v>9</v>
      </c>
      <c r="D13">
        <v>1</v>
      </c>
      <c r="G13">
        <f t="shared" si="0"/>
        <v>0</v>
      </c>
    </row>
    <row r="14" spans="1:10" x14ac:dyDescent="0.25">
      <c r="A14" t="s">
        <v>11</v>
      </c>
      <c r="D14">
        <v>1</v>
      </c>
      <c r="G14">
        <f t="shared" si="0"/>
        <v>0</v>
      </c>
    </row>
    <row r="15" spans="1:10" x14ac:dyDescent="0.25">
      <c r="A15" t="s">
        <v>30</v>
      </c>
      <c r="D15">
        <v>1</v>
      </c>
      <c r="E15">
        <v>2</v>
      </c>
      <c r="G15">
        <f t="shared" si="0"/>
        <v>2</v>
      </c>
      <c r="J15" t="s">
        <v>31</v>
      </c>
    </row>
    <row r="20" spans="1:5" x14ac:dyDescent="0.25">
      <c r="A20" t="s">
        <v>33</v>
      </c>
      <c r="C20">
        <v>3</v>
      </c>
      <c r="D20" t="s">
        <v>19</v>
      </c>
      <c r="E20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E872D-0552-4924-B9DE-DF72C231D074}">
  <dimension ref="A1:J20"/>
  <sheetViews>
    <sheetView workbookViewId="0">
      <selection activeCell="A6" sqref="A6"/>
    </sheetView>
  </sheetViews>
  <sheetFormatPr defaultRowHeight="15" x14ac:dyDescent="0.25"/>
  <sheetData>
    <row r="1" spans="1:10" x14ac:dyDescent="0.25">
      <c r="D1" t="s">
        <v>12</v>
      </c>
      <c r="E1" t="s">
        <v>13</v>
      </c>
      <c r="H1" t="s">
        <v>14</v>
      </c>
      <c r="I1" t="s">
        <v>15</v>
      </c>
    </row>
    <row r="2" spans="1:10" x14ac:dyDescent="0.25">
      <c r="A2" t="s">
        <v>1</v>
      </c>
      <c r="D2">
        <v>1</v>
      </c>
      <c r="E2">
        <v>1</v>
      </c>
    </row>
    <row r="3" spans="1:10" x14ac:dyDescent="0.25">
      <c r="E3" t="s">
        <v>16</v>
      </c>
      <c r="F3" t="s">
        <v>20</v>
      </c>
      <c r="G3" t="s">
        <v>17</v>
      </c>
      <c r="H3" t="s">
        <v>14</v>
      </c>
      <c r="I3" t="s">
        <v>15</v>
      </c>
      <c r="J3" t="s">
        <v>18</v>
      </c>
    </row>
    <row r="4" spans="1:10" x14ac:dyDescent="0.25">
      <c r="A4" t="s">
        <v>2</v>
      </c>
      <c r="D4">
        <v>1</v>
      </c>
      <c r="E4">
        <v>1</v>
      </c>
      <c r="G4">
        <f>E4+F4</f>
        <v>1</v>
      </c>
    </row>
    <row r="5" spans="1:10" x14ac:dyDescent="0.25">
      <c r="A5" t="s">
        <v>10</v>
      </c>
      <c r="D5">
        <v>1</v>
      </c>
      <c r="G5">
        <f t="shared" ref="G5:G15" si="0">E5+F5</f>
        <v>0</v>
      </c>
      <c r="H5">
        <v>1</v>
      </c>
    </row>
    <row r="6" spans="1:10" x14ac:dyDescent="0.25">
      <c r="A6" t="s">
        <v>42</v>
      </c>
      <c r="D6">
        <v>1</v>
      </c>
      <c r="G6">
        <f t="shared" si="0"/>
        <v>0</v>
      </c>
    </row>
    <row r="7" spans="1:10" x14ac:dyDescent="0.25">
      <c r="A7" t="s">
        <v>3</v>
      </c>
      <c r="D7">
        <v>1</v>
      </c>
      <c r="F7">
        <v>1</v>
      </c>
      <c r="G7">
        <f t="shared" si="0"/>
        <v>1</v>
      </c>
    </row>
    <row r="8" spans="1:10" x14ac:dyDescent="0.25">
      <c r="A8" t="s">
        <v>4</v>
      </c>
      <c r="D8">
        <v>1</v>
      </c>
      <c r="F8">
        <v>1</v>
      </c>
      <c r="G8">
        <f t="shared" si="0"/>
        <v>1</v>
      </c>
    </row>
    <row r="9" spans="1:10" x14ac:dyDescent="0.25">
      <c r="A9" t="s">
        <v>5</v>
      </c>
      <c r="D9">
        <v>1</v>
      </c>
      <c r="G9">
        <f t="shared" si="0"/>
        <v>0</v>
      </c>
    </row>
    <row r="10" spans="1:10" x14ac:dyDescent="0.25">
      <c r="A10" t="s">
        <v>6</v>
      </c>
      <c r="D10">
        <v>1</v>
      </c>
      <c r="F10">
        <v>1</v>
      </c>
      <c r="G10">
        <f t="shared" si="0"/>
        <v>1</v>
      </c>
    </row>
    <row r="11" spans="1:10" x14ac:dyDescent="0.25">
      <c r="A11" t="s">
        <v>7</v>
      </c>
      <c r="D11">
        <v>1</v>
      </c>
      <c r="G11">
        <f t="shared" si="0"/>
        <v>0</v>
      </c>
    </row>
    <row r="12" spans="1:10" x14ac:dyDescent="0.25">
      <c r="A12" t="s">
        <v>29</v>
      </c>
      <c r="D12">
        <v>1</v>
      </c>
      <c r="E12">
        <v>1</v>
      </c>
      <c r="G12">
        <f t="shared" si="0"/>
        <v>1</v>
      </c>
      <c r="J12" t="s">
        <v>34</v>
      </c>
    </row>
    <row r="13" spans="1:10" x14ac:dyDescent="0.25">
      <c r="A13" t="s">
        <v>26</v>
      </c>
      <c r="D13">
        <v>1</v>
      </c>
      <c r="E13">
        <v>1</v>
      </c>
      <c r="G13">
        <f t="shared" si="0"/>
        <v>1</v>
      </c>
    </row>
    <row r="14" spans="1:10" x14ac:dyDescent="0.25">
      <c r="A14" t="s">
        <v>11</v>
      </c>
      <c r="D14">
        <v>1</v>
      </c>
      <c r="E14">
        <v>1</v>
      </c>
      <c r="G14">
        <f t="shared" si="0"/>
        <v>1</v>
      </c>
      <c r="H14">
        <v>1</v>
      </c>
    </row>
    <row r="15" spans="1:10" x14ac:dyDescent="0.25">
      <c r="A15" t="s">
        <v>30</v>
      </c>
      <c r="D15">
        <v>1</v>
      </c>
      <c r="E15">
        <v>1</v>
      </c>
      <c r="F15">
        <v>1</v>
      </c>
      <c r="G15">
        <f t="shared" si="0"/>
        <v>2</v>
      </c>
    </row>
    <row r="20" spans="1:5" x14ac:dyDescent="0.25">
      <c r="A20" t="s">
        <v>35</v>
      </c>
      <c r="C20">
        <v>5</v>
      </c>
      <c r="D20" t="s">
        <v>19</v>
      </c>
      <c r="E20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376D5-D45B-400D-8CCB-5EB50F900939}">
  <dimension ref="A1:J20"/>
  <sheetViews>
    <sheetView workbookViewId="0">
      <selection activeCell="A6" sqref="A6"/>
    </sheetView>
  </sheetViews>
  <sheetFormatPr defaultRowHeight="15" x14ac:dyDescent="0.25"/>
  <sheetData>
    <row r="1" spans="1:10" x14ac:dyDescent="0.25">
      <c r="D1" t="s">
        <v>12</v>
      </c>
      <c r="E1" t="s">
        <v>13</v>
      </c>
      <c r="H1" t="s">
        <v>14</v>
      </c>
      <c r="I1" t="s">
        <v>15</v>
      </c>
    </row>
    <row r="2" spans="1:10" x14ac:dyDescent="0.25">
      <c r="A2" t="s">
        <v>1</v>
      </c>
      <c r="D2">
        <v>1</v>
      </c>
      <c r="E2">
        <v>2</v>
      </c>
    </row>
    <row r="3" spans="1:10" x14ac:dyDescent="0.25">
      <c r="E3" t="s">
        <v>16</v>
      </c>
      <c r="F3" t="s">
        <v>20</v>
      </c>
      <c r="G3" t="s">
        <v>17</v>
      </c>
      <c r="H3" t="s">
        <v>14</v>
      </c>
      <c r="I3" t="s">
        <v>15</v>
      </c>
      <c r="J3" t="s">
        <v>18</v>
      </c>
    </row>
    <row r="4" spans="1:10" x14ac:dyDescent="0.25">
      <c r="A4" t="s">
        <v>2</v>
      </c>
      <c r="D4">
        <v>1</v>
      </c>
      <c r="G4">
        <f>E4+F4</f>
        <v>0</v>
      </c>
    </row>
    <row r="5" spans="1:10" x14ac:dyDescent="0.25">
      <c r="A5" t="s">
        <v>38</v>
      </c>
      <c r="D5">
        <v>1</v>
      </c>
      <c r="E5">
        <v>1</v>
      </c>
      <c r="G5">
        <f t="shared" ref="G5:G15" si="0">E5+F5</f>
        <v>1</v>
      </c>
    </row>
    <row r="6" spans="1:10" x14ac:dyDescent="0.25">
      <c r="A6" t="s">
        <v>42</v>
      </c>
      <c r="D6">
        <v>1</v>
      </c>
      <c r="E6">
        <v>1</v>
      </c>
      <c r="G6">
        <f t="shared" si="0"/>
        <v>1</v>
      </c>
    </row>
    <row r="7" spans="1:10" x14ac:dyDescent="0.25">
      <c r="A7" t="s">
        <v>3</v>
      </c>
      <c r="D7">
        <v>1</v>
      </c>
      <c r="G7">
        <f t="shared" si="0"/>
        <v>0</v>
      </c>
    </row>
    <row r="8" spans="1:10" x14ac:dyDescent="0.25">
      <c r="A8" t="s">
        <v>37</v>
      </c>
      <c r="D8">
        <v>1</v>
      </c>
      <c r="G8">
        <f t="shared" si="0"/>
        <v>0</v>
      </c>
    </row>
    <row r="9" spans="1:10" x14ac:dyDescent="0.25">
      <c r="A9" t="s">
        <v>5</v>
      </c>
      <c r="D9">
        <v>1</v>
      </c>
      <c r="F9">
        <v>1</v>
      </c>
      <c r="G9">
        <f t="shared" si="0"/>
        <v>1</v>
      </c>
    </row>
    <row r="10" spans="1:10" x14ac:dyDescent="0.25">
      <c r="A10" t="s">
        <v>36</v>
      </c>
      <c r="D10">
        <v>1</v>
      </c>
      <c r="E10">
        <v>1</v>
      </c>
      <c r="G10">
        <f t="shared" si="0"/>
        <v>1</v>
      </c>
    </row>
    <row r="11" spans="1:10" x14ac:dyDescent="0.25">
      <c r="A11" t="s">
        <v>7</v>
      </c>
      <c r="D11">
        <v>1</v>
      </c>
      <c r="G11">
        <f t="shared" si="0"/>
        <v>0</v>
      </c>
    </row>
    <row r="12" spans="1:10" x14ac:dyDescent="0.25">
      <c r="A12" t="s">
        <v>29</v>
      </c>
      <c r="D12">
        <v>1</v>
      </c>
      <c r="E12">
        <v>1</v>
      </c>
      <c r="F12">
        <v>2</v>
      </c>
      <c r="G12">
        <f t="shared" si="0"/>
        <v>3</v>
      </c>
      <c r="J12" t="s">
        <v>34</v>
      </c>
    </row>
    <row r="13" spans="1:10" x14ac:dyDescent="0.25">
      <c r="A13" t="s">
        <v>26</v>
      </c>
      <c r="D13">
        <v>1</v>
      </c>
      <c r="F13">
        <v>1</v>
      </c>
      <c r="G13">
        <f t="shared" si="0"/>
        <v>1</v>
      </c>
    </row>
    <row r="14" spans="1:10" x14ac:dyDescent="0.25">
      <c r="A14" t="s">
        <v>11</v>
      </c>
      <c r="D14">
        <v>1</v>
      </c>
      <c r="E14">
        <v>2</v>
      </c>
      <c r="G14">
        <f t="shared" si="0"/>
        <v>2</v>
      </c>
      <c r="H14">
        <v>1</v>
      </c>
    </row>
    <row r="15" spans="1:10" x14ac:dyDescent="0.25">
      <c r="A15" t="s">
        <v>30</v>
      </c>
      <c r="D15">
        <v>1</v>
      </c>
      <c r="E15">
        <v>1</v>
      </c>
      <c r="G15">
        <f t="shared" si="0"/>
        <v>1</v>
      </c>
      <c r="J15" t="s">
        <v>34</v>
      </c>
    </row>
    <row r="20" spans="1:5" x14ac:dyDescent="0.25">
      <c r="A20" t="s">
        <v>39</v>
      </c>
      <c r="C20">
        <v>7</v>
      </c>
      <c r="D20" t="s">
        <v>19</v>
      </c>
      <c r="E20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78013-3FDA-4D31-B1D3-84A7F29BF85B}">
  <dimension ref="A1:J21"/>
  <sheetViews>
    <sheetView workbookViewId="0">
      <selection activeCell="A6" sqref="A6"/>
    </sheetView>
  </sheetViews>
  <sheetFormatPr defaultRowHeight="15" x14ac:dyDescent="0.25"/>
  <sheetData>
    <row r="1" spans="1:10" x14ac:dyDescent="0.25">
      <c r="D1" t="s">
        <v>12</v>
      </c>
      <c r="E1" t="s">
        <v>13</v>
      </c>
      <c r="H1" t="s">
        <v>14</v>
      </c>
      <c r="I1" t="s">
        <v>15</v>
      </c>
    </row>
    <row r="2" spans="1:10" x14ac:dyDescent="0.25">
      <c r="A2" t="s">
        <v>1</v>
      </c>
      <c r="D2">
        <v>1</v>
      </c>
      <c r="E2">
        <v>7</v>
      </c>
    </row>
    <row r="3" spans="1:10" x14ac:dyDescent="0.25">
      <c r="E3" t="s">
        <v>16</v>
      </c>
      <c r="F3" t="s">
        <v>20</v>
      </c>
      <c r="G3" t="s">
        <v>17</v>
      </c>
      <c r="H3" t="s">
        <v>14</v>
      </c>
      <c r="I3" t="s">
        <v>15</v>
      </c>
      <c r="J3" t="s">
        <v>18</v>
      </c>
    </row>
    <row r="4" spans="1:10" x14ac:dyDescent="0.25">
      <c r="A4" t="s">
        <v>2</v>
      </c>
      <c r="D4">
        <v>1</v>
      </c>
      <c r="G4">
        <f>E4+F4</f>
        <v>0</v>
      </c>
    </row>
    <row r="5" spans="1:10" x14ac:dyDescent="0.25">
      <c r="A5" t="s">
        <v>38</v>
      </c>
      <c r="D5">
        <v>1</v>
      </c>
      <c r="G5">
        <f t="shared" ref="G5:G15" si="0">E5+F5</f>
        <v>0</v>
      </c>
    </row>
    <row r="6" spans="1:10" x14ac:dyDescent="0.25">
      <c r="A6" t="s">
        <v>42</v>
      </c>
      <c r="D6">
        <v>1</v>
      </c>
      <c r="G6">
        <f t="shared" si="0"/>
        <v>0</v>
      </c>
    </row>
    <row r="7" spans="1:10" x14ac:dyDescent="0.25">
      <c r="A7" t="s">
        <v>3</v>
      </c>
      <c r="D7">
        <v>1</v>
      </c>
      <c r="G7">
        <f t="shared" si="0"/>
        <v>0</v>
      </c>
    </row>
    <row r="8" spans="1:10" x14ac:dyDescent="0.25">
      <c r="A8" t="s">
        <v>37</v>
      </c>
      <c r="D8">
        <v>1</v>
      </c>
      <c r="G8">
        <f t="shared" si="0"/>
        <v>0</v>
      </c>
    </row>
    <row r="9" spans="1:10" x14ac:dyDescent="0.25">
      <c r="A9" t="s">
        <v>5</v>
      </c>
      <c r="D9">
        <v>1</v>
      </c>
      <c r="G9">
        <f t="shared" si="0"/>
        <v>0</v>
      </c>
    </row>
    <row r="10" spans="1:10" x14ac:dyDescent="0.25">
      <c r="A10" t="s">
        <v>36</v>
      </c>
      <c r="D10">
        <v>1</v>
      </c>
      <c r="G10">
        <f t="shared" si="0"/>
        <v>0</v>
      </c>
    </row>
    <row r="11" spans="1:10" x14ac:dyDescent="0.25">
      <c r="A11" t="s">
        <v>7</v>
      </c>
      <c r="D11">
        <v>1</v>
      </c>
      <c r="G11">
        <f t="shared" si="0"/>
        <v>0</v>
      </c>
    </row>
    <row r="12" spans="1:10" x14ac:dyDescent="0.25">
      <c r="A12" t="s">
        <v>40</v>
      </c>
      <c r="D12">
        <v>1</v>
      </c>
      <c r="G12">
        <f t="shared" si="0"/>
        <v>0</v>
      </c>
    </row>
    <row r="13" spans="1:10" x14ac:dyDescent="0.25">
      <c r="A13" t="s">
        <v>26</v>
      </c>
      <c r="D13">
        <v>1</v>
      </c>
      <c r="E13">
        <v>1</v>
      </c>
      <c r="G13">
        <f t="shared" si="0"/>
        <v>1</v>
      </c>
      <c r="J13" t="s">
        <v>34</v>
      </c>
    </row>
    <row r="14" spans="1:10" x14ac:dyDescent="0.25">
      <c r="A14" t="s">
        <v>9</v>
      </c>
      <c r="D14">
        <v>1</v>
      </c>
      <c r="G14">
        <f t="shared" si="0"/>
        <v>0</v>
      </c>
    </row>
    <row r="15" spans="1:10" x14ac:dyDescent="0.25">
      <c r="A15" t="s">
        <v>30</v>
      </c>
      <c r="D15">
        <v>1</v>
      </c>
      <c r="E15">
        <v>1</v>
      </c>
      <c r="G15">
        <f t="shared" si="0"/>
        <v>1</v>
      </c>
      <c r="J15" t="s">
        <v>34</v>
      </c>
    </row>
    <row r="20" spans="1:4" x14ac:dyDescent="0.25">
      <c r="A20" t="s">
        <v>41</v>
      </c>
      <c r="D20" t="s">
        <v>19</v>
      </c>
    </row>
    <row r="21" spans="1:4" x14ac:dyDescent="0.25">
      <c r="A21">
        <v>2</v>
      </c>
      <c r="B21" t="s">
        <v>19</v>
      </c>
      <c r="C21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870CA-DBD7-40FA-8758-32BF8AF312DE}">
  <dimension ref="A1:J19"/>
  <sheetViews>
    <sheetView workbookViewId="0">
      <selection activeCell="G14" sqref="G14:G15"/>
    </sheetView>
  </sheetViews>
  <sheetFormatPr defaultRowHeight="15" x14ac:dyDescent="0.25"/>
  <sheetData>
    <row r="1" spans="1:10" x14ac:dyDescent="0.25">
      <c r="D1" t="s">
        <v>12</v>
      </c>
      <c r="E1" t="s">
        <v>13</v>
      </c>
      <c r="H1" t="s">
        <v>14</v>
      </c>
      <c r="I1" t="s">
        <v>15</v>
      </c>
    </row>
    <row r="2" spans="1:10" x14ac:dyDescent="0.25">
      <c r="A2" t="s">
        <v>1</v>
      </c>
      <c r="D2">
        <v>1</v>
      </c>
      <c r="E2">
        <v>6</v>
      </c>
    </row>
    <row r="3" spans="1:10" x14ac:dyDescent="0.25">
      <c r="E3" t="s">
        <v>16</v>
      </c>
      <c r="F3" t="s">
        <v>20</v>
      </c>
      <c r="G3" t="s">
        <v>17</v>
      </c>
      <c r="H3" t="s">
        <v>14</v>
      </c>
      <c r="I3" t="s">
        <v>15</v>
      </c>
      <c r="J3" t="s">
        <v>18</v>
      </c>
    </row>
    <row r="4" spans="1:10" x14ac:dyDescent="0.25">
      <c r="A4" t="s">
        <v>2</v>
      </c>
      <c r="D4">
        <v>1</v>
      </c>
      <c r="G4">
        <f>E4+F4</f>
        <v>0</v>
      </c>
    </row>
    <row r="5" spans="1:10" x14ac:dyDescent="0.25">
      <c r="A5" t="s">
        <v>38</v>
      </c>
      <c r="D5">
        <v>1</v>
      </c>
      <c r="G5">
        <f t="shared" ref="G5:G15" si="0">E5+F5</f>
        <v>0</v>
      </c>
    </row>
    <row r="6" spans="1:10" x14ac:dyDescent="0.25">
      <c r="A6" t="s">
        <v>42</v>
      </c>
      <c r="D6">
        <v>1</v>
      </c>
      <c r="G6">
        <f t="shared" si="0"/>
        <v>0</v>
      </c>
    </row>
    <row r="7" spans="1:10" x14ac:dyDescent="0.25">
      <c r="A7" t="s">
        <v>3</v>
      </c>
      <c r="D7">
        <v>1</v>
      </c>
      <c r="E7">
        <v>1</v>
      </c>
      <c r="G7">
        <f t="shared" si="0"/>
        <v>1</v>
      </c>
    </row>
    <row r="8" spans="1:10" x14ac:dyDescent="0.25">
      <c r="A8" t="s">
        <v>37</v>
      </c>
      <c r="D8">
        <v>1</v>
      </c>
      <c r="G8">
        <f t="shared" si="0"/>
        <v>0</v>
      </c>
    </row>
    <row r="9" spans="1:10" x14ac:dyDescent="0.25">
      <c r="A9" t="s">
        <v>5</v>
      </c>
      <c r="D9">
        <v>1</v>
      </c>
      <c r="E9">
        <v>1</v>
      </c>
      <c r="G9">
        <f t="shared" si="0"/>
        <v>1</v>
      </c>
    </row>
    <row r="10" spans="1:10" x14ac:dyDescent="0.25">
      <c r="A10" t="s">
        <v>51</v>
      </c>
      <c r="D10">
        <v>1</v>
      </c>
      <c r="F10">
        <v>1</v>
      </c>
      <c r="G10">
        <f t="shared" si="0"/>
        <v>1</v>
      </c>
    </row>
    <row r="11" spans="1:10" x14ac:dyDescent="0.25">
      <c r="A11" t="s">
        <v>43</v>
      </c>
      <c r="D11">
        <v>1</v>
      </c>
      <c r="F11">
        <v>1</v>
      </c>
      <c r="G11">
        <f t="shared" si="0"/>
        <v>1</v>
      </c>
    </row>
    <row r="12" spans="1:10" x14ac:dyDescent="0.25">
      <c r="A12" t="s">
        <v>26</v>
      </c>
      <c r="D12">
        <v>1</v>
      </c>
      <c r="F12">
        <v>1</v>
      </c>
      <c r="G12">
        <f t="shared" si="0"/>
        <v>1</v>
      </c>
    </row>
    <row r="13" spans="1:10" x14ac:dyDescent="0.25">
      <c r="A13" t="s">
        <v>11</v>
      </c>
      <c r="D13">
        <v>1</v>
      </c>
      <c r="G13">
        <f t="shared" si="0"/>
        <v>0</v>
      </c>
    </row>
    <row r="14" spans="1:10" x14ac:dyDescent="0.25">
      <c r="A14" t="s">
        <v>30</v>
      </c>
      <c r="D14">
        <v>1</v>
      </c>
      <c r="E14">
        <v>1</v>
      </c>
      <c r="G14">
        <f t="shared" si="0"/>
        <v>1</v>
      </c>
    </row>
    <row r="15" spans="1:10" x14ac:dyDescent="0.25">
      <c r="A15" t="s">
        <v>55</v>
      </c>
      <c r="D15">
        <v>1</v>
      </c>
      <c r="E15">
        <v>0</v>
      </c>
      <c r="F15">
        <v>0</v>
      </c>
      <c r="G15">
        <f t="shared" si="0"/>
        <v>0</v>
      </c>
    </row>
    <row r="16" spans="1:10" x14ac:dyDescent="0.25">
      <c r="A16" t="s">
        <v>52</v>
      </c>
    </row>
    <row r="17" spans="1:4" x14ac:dyDescent="0.25">
      <c r="A17">
        <v>3</v>
      </c>
      <c r="B17" t="s">
        <v>19</v>
      </c>
      <c r="C17">
        <v>6</v>
      </c>
    </row>
    <row r="19" spans="1:4" x14ac:dyDescent="0.25">
      <c r="D19" t="s">
        <v>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2A931-7CD6-478C-804C-CFC07820BDB8}">
  <dimension ref="A1:H30"/>
  <sheetViews>
    <sheetView workbookViewId="0">
      <selection activeCell="B17" sqref="B17"/>
    </sheetView>
  </sheetViews>
  <sheetFormatPr defaultRowHeight="15" x14ac:dyDescent="0.25"/>
  <cols>
    <col min="1" max="1" width="26.5703125" customWidth="1"/>
  </cols>
  <sheetData>
    <row r="1" spans="1:8" x14ac:dyDescent="0.25">
      <c r="A1" t="s">
        <v>44</v>
      </c>
      <c r="B1">
        <f>'KSK U 17 feb'!C21+EGOIF!C20+'VFC A'!C20+Byle!C20+'VFC U kvart'!C20+'VFC A Semi'!A21+'Vingåker 3_4'!A17</f>
        <v>27</v>
      </c>
      <c r="D1" t="s">
        <v>48</v>
      </c>
      <c r="G1">
        <f>1+3+1+2+2</f>
        <v>9</v>
      </c>
    </row>
    <row r="2" spans="1:8" x14ac:dyDescent="0.25">
      <c r="A2" t="s">
        <v>45</v>
      </c>
      <c r="B2">
        <f>'KSK U 17 feb'!E21+EGOIF!E20+'VFC A'!E20+Byle!E20+'VFC U kvart'!E20+'VFC A Semi'!C21+'Vingåker 3_4'!C17</f>
        <v>19</v>
      </c>
    </row>
    <row r="4" spans="1:8" x14ac:dyDescent="0.25">
      <c r="B4" t="s">
        <v>12</v>
      </c>
      <c r="C4" t="s">
        <v>13</v>
      </c>
      <c r="F4" t="s">
        <v>14</v>
      </c>
      <c r="G4" t="s">
        <v>15</v>
      </c>
    </row>
    <row r="5" spans="1:8" x14ac:dyDescent="0.25">
      <c r="A5" t="s">
        <v>1</v>
      </c>
      <c r="B5">
        <f>'KSK U 17 feb'!D2+EGOIF!D2+'VFC A'!D2+Byle!D2+'VFC U kvart'!D2+'VFC A Semi'!D2+'Vingåker 3_4'!D2</f>
        <v>7</v>
      </c>
      <c r="C5">
        <f>'KSK U 17 feb'!E2+EGOIF!E2+'VFC A'!E2+Byle!E2+'VFC U kvart'!E2+'VFC A Semi'!E2+'Vingåker 3_4'!E2</f>
        <v>21</v>
      </c>
      <c r="F5">
        <f>'KSK U 17 feb'!H2+EGOIF!H2+'VFC A'!H2+Byle!H2+'VFC U kvart'!H2+'VFC A Semi'!H2+'Vingåker 3_4'!H2</f>
        <v>0</v>
      </c>
      <c r="G5">
        <f>'KSK U 17 feb'!I2+EGOIF!I2+'VFC A'!I2+Byle!I2+'VFC U kvart'!I2+'VFC A Semi'!I2+'Vingåker 3_4'!I2</f>
        <v>0</v>
      </c>
    </row>
    <row r="7" spans="1:8" x14ac:dyDescent="0.25">
      <c r="C7" t="s">
        <v>16</v>
      </c>
      <c r="D7" t="s">
        <v>20</v>
      </c>
      <c r="E7" t="s">
        <v>17</v>
      </c>
      <c r="F7" t="s">
        <v>14</v>
      </c>
      <c r="G7" t="s">
        <v>15</v>
      </c>
      <c r="H7" t="s">
        <v>18</v>
      </c>
    </row>
    <row r="8" spans="1:8" x14ac:dyDescent="0.25">
      <c r="A8" t="s">
        <v>2</v>
      </c>
      <c r="B8">
        <f>'KSK U 17 feb'!D4+EGOIF!D4+'VFC A'!D4+Byle!D4+'VFC U kvart'!D4+'VFC A Semi'!D4+'Vingåker 3_4'!D4</f>
        <v>7</v>
      </c>
      <c r="C8">
        <f>'KSK U 17 feb'!E4+EGOIF!E4+'VFC A'!E4+Byle!E4+'VFC U kvart'!E4+'VFC A Semi'!E4+'Vingåker 3_4'!E4</f>
        <v>2</v>
      </c>
      <c r="D8">
        <f>'KSK U 17 feb'!F4+EGOIF!F4+'VFC A'!F4+Byle!F4+'VFC U kvart'!F4+'VFC A Semi'!F4+'Vingåker 3_4'!F4</f>
        <v>0</v>
      </c>
      <c r="E8">
        <f>'KSK U 17 feb'!G4+EGOIF!G4+'VFC A'!G4+Byle!G4+'VFC U kvart'!G4+'VFC A Semi'!G4+'Vingåker 3_4'!G4</f>
        <v>2</v>
      </c>
      <c r="F8">
        <f>'KSK U 17 feb'!H4+EGOIF!H4+'VFC A'!H4+Byle!H4+'VFC U kvart'!H4+'VFC A Semi'!H4+'Vingåker 3_4'!H4</f>
        <v>0</v>
      </c>
      <c r="G8">
        <f>'KSK U 17 feb'!I4+EGOIF!I4+'VFC A'!I4+Byle!I4+'VFC U kvart'!I4+'VFC A Semi'!I4+'Vingåker 3_4'!I4</f>
        <v>0</v>
      </c>
    </row>
    <row r="9" spans="1:8" x14ac:dyDescent="0.25">
      <c r="A9" t="s">
        <v>10</v>
      </c>
      <c r="B9">
        <f>'KSK U 17 feb'!D5+EGOIF!D5+'VFC A'!D5+Byle!D5</f>
        <v>4</v>
      </c>
      <c r="C9">
        <f>'KSK U 17 feb'!E5+EGOIF!E5+'VFC A'!E5+Byle!E5</f>
        <v>0</v>
      </c>
      <c r="D9">
        <f>'KSK U 17 feb'!F5+EGOIF!F5+'VFC A'!F5+Byle!F5</f>
        <v>1</v>
      </c>
      <c r="E9">
        <f>'KSK U 17 feb'!G5+EGOIF!G5+'VFC A'!G5+Byle!G5</f>
        <v>1</v>
      </c>
      <c r="F9">
        <f>'KSK U 17 feb'!H5+EGOIF!H5+'VFC A'!H5+Byle!H5</f>
        <v>1</v>
      </c>
      <c r="G9">
        <f>'KSK U 17 feb'!I5+EGOIF!I5+'VFC A'!I5+Byle!I5</f>
        <v>0</v>
      </c>
    </row>
    <row r="10" spans="1:8" x14ac:dyDescent="0.25">
      <c r="A10" t="s">
        <v>42</v>
      </c>
      <c r="B10">
        <f>'KSK U 17 feb'!D6+'VFC A'!D6+Byle!D6+'VFC U kvart'!D6+'VFC A Semi'!D6+'Vingåker 3_4'!D6</f>
        <v>6</v>
      </c>
      <c r="C10">
        <f>'KSK U 17 feb'!E6+EGOIF!E6+'VFC A'!E6+Byle!E6+'VFC U kvart'!E6+'VFC A Semi'!E6+'Vingåker 3_4'!E6</f>
        <v>1</v>
      </c>
      <c r="D10">
        <f>'KSK U 17 feb'!F6+EGOIF!F6+'VFC A'!F6+Byle!F6+'VFC U kvart'!F6+'VFC A Semi'!F6+'Vingåker 3_4'!F6</f>
        <v>0</v>
      </c>
      <c r="E10">
        <f>'KSK U 17 feb'!G6+EGOIF!G6+'VFC A'!G6+Byle!G6+'VFC U kvart'!G6+'VFC A Semi'!G6+'Vingåker 3_4'!G6</f>
        <v>1</v>
      </c>
      <c r="F10">
        <f>'KSK U 17 feb'!H6+EGOIF!H6+'VFC A'!H6+Byle!H6+'VFC U kvart'!H6+'VFC A Semi'!H6+'Vingåker 3_4'!H6</f>
        <v>0</v>
      </c>
      <c r="G10">
        <f>'KSK U 17 feb'!I6+EGOIF!I6+'VFC A'!I6+Byle!I6+'VFC U kvart'!I6+'VFC A Semi'!I6+'Vingåker 3_4'!I6</f>
        <v>0</v>
      </c>
    </row>
    <row r="11" spans="1:8" x14ac:dyDescent="0.25">
      <c r="A11" t="s">
        <v>3</v>
      </c>
      <c r="B11">
        <f>'KSK U 17 feb'!D7+'VFC A'!D7+Byle!D7+'VFC U kvart'!D7+'VFC A Semi'!D7+'Vingåker 3_4'!D7</f>
        <v>6</v>
      </c>
      <c r="C11">
        <f>'KSK U 17 feb'!E7+'VFC A'!E7+Byle!E7+'VFC U kvart'!E7+'VFC A Semi'!E7+'Vingåker 3_4'!E7</f>
        <v>1</v>
      </c>
      <c r="D11">
        <f>'KSK U 17 feb'!F7+'VFC A'!F7+Byle!F7+'VFC U kvart'!F7+'VFC A Semi'!F7+'Vingåker 3_4'!F7</f>
        <v>1</v>
      </c>
      <c r="E11">
        <f>'KSK U 17 feb'!G7+'VFC A'!G7+Byle!G7+'VFC U kvart'!G7+'VFC A Semi'!G7+'Vingåker 3_4'!G7</f>
        <v>2</v>
      </c>
      <c r="F11">
        <f>'KSK U 17 feb'!H7+'VFC A'!H7+Byle!H7+'VFC U kvart'!H7+'VFC A Semi'!H7+'Vingåker 3_4'!H7</f>
        <v>0</v>
      </c>
      <c r="G11">
        <f>'KSK U 17 feb'!I7+'VFC A'!I7+Byle!I7+'VFC U kvart'!I7+'VFC A Semi'!I7+'Vingåker 3_4'!I7</f>
        <v>0</v>
      </c>
    </row>
    <row r="12" spans="1:8" x14ac:dyDescent="0.25">
      <c r="A12" t="s">
        <v>4</v>
      </c>
      <c r="B12">
        <f>'KSK U 17 feb'!D8+EGOIF!D8+'VFC A'!D8+Byle!D8</f>
        <v>4</v>
      </c>
      <c r="C12">
        <f>'KSK U 17 feb'!E8+EGOIF!E8+'VFC A'!E8+Byle!E8</f>
        <v>0</v>
      </c>
      <c r="D12">
        <f>'KSK U 17 feb'!F8+EGOIF!F8+'VFC A'!F8+Byle!F8</f>
        <v>2</v>
      </c>
      <c r="E12">
        <f>'KSK U 17 feb'!G8+EGOIF!G8+'VFC A'!G8+Byle!G8</f>
        <v>2</v>
      </c>
      <c r="F12">
        <f>'KSK U 17 feb'!H8+EGOIF!H8+'VFC A'!H8+Byle!H8</f>
        <v>0</v>
      </c>
      <c r="G12">
        <f>'KSK U 17 feb'!I8+EGOIF!I8+'VFC A'!I8+Byle!I8</f>
        <v>0</v>
      </c>
    </row>
    <row r="13" spans="1:8" x14ac:dyDescent="0.25">
      <c r="A13" t="s">
        <v>5</v>
      </c>
      <c r="B13">
        <f>'KSK U 17 feb'!D9+EGOIF!D9+'VFC A'!D9+Byle!D9+'VFC U kvart'!D9+'VFC A Semi'!D9+'Vingåker 3_4'!D9</f>
        <v>7</v>
      </c>
      <c r="C13">
        <f>'KSK U 17 feb'!E9+EGOIF!E9+'VFC A'!E9+Byle!E9+'VFC U kvart'!E9+'VFC A Semi'!E9+'Vingåker 3_4'!E9</f>
        <v>2</v>
      </c>
      <c r="D13">
        <f>'KSK U 17 feb'!F9+EGOIF!F9+'VFC A'!F9+Byle!F9+'VFC U kvart'!F9+'VFC A Semi'!F9+'Vingåker 3_4'!F9</f>
        <v>1</v>
      </c>
      <c r="E13">
        <f>'KSK U 17 feb'!G9+EGOIF!G9+'VFC A'!G9+Byle!G9+'VFC U kvart'!G9+'VFC A Semi'!G9+'Vingåker 3_4'!G9</f>
        <v>3</v>
      </c>
      <c r="F13">
        <f>'KSK U 17 feb'!H9+EGOIF!H9+'VFC A'!H9+Byle!H9+'VFC U kvart'!H9+'VFC A Semi'!H9+'Vingåker 3_4'!H9</f>
        <v>1</v>
      </c>
      <c r="G13">
        <f>'KSK U 17 feb'!I9+EGOIF!I9+'VFC A'!I9+Byle!I9+'VFC U kvart'!I9+'VFC A Semi'!I9+'Vingåker 3_4'!I9</f>
        <v>0</v>
      </c>
    </row>
    <row r="14" spans="1:8" x14ac:dyDescent="0.25">
      <c r="A14" t="s">
        <v>6</v>
      </c>
      <c r="B14">
        <f>'KSK U 17 feb'!D10+'VFC A'!D10+Byle!D10+'VFC A Semi'!D12+'Vingåker 3_4'!D11</f>
        <v>5</v>
      </c>
      <c r="C14">
        <f>'KSK U 17 feb'!E10+'VFC A'!E10+Byle!E10+'VFC A Semi'!E12+'Vingåker 3_4'!E11</f>
        <v>0</v>
      </c>
      <c r="D14">
        <f>'KSK U 17 feb'!F10+'VFC A'!F10+Byle!F10+'VFC A Semi'!F12+'Vingåker 3_4'!F11</f>
        <v>2</v>
      </c>
      <c r="E14">
        <f>'KSK U 17 feb'!G10+'VFC A'!G10+Byle!G10+'VFC A Semi'!G12+'Vingåker 3_4'!G11</f>
        <v>2</v>
      </c>
      <c r="F14">
        <f>'KSK U 17 feb'!H10+'VFC A'!H10+Byle!H10+'VFC A Semi'!H12+'Vingåker 3_4'!H11</f>
        <v>0</v>
      </c>
      <c r="G14">
        <f>'KSK U 17 feb'!I10+'VFC A'!I10+Byle!I10+'VFC A Semi'!I12+'Vingåker 3_4'!I11</f>
        <v>0</v>
      </c>
    </row>
    <row r="15" spans="1:8" x14ac:dyDescent="0.25">
      <c r="A15" t="s">
        <v>7</v>
      </c>
      <c r="B15">
        <f>'KSK U 17 feb'!D11+'VFC A'!D11+Byle!D11+'VFC U kvart'!D11+'VFC A Semi'!D11</f>
        <v>5</v>
      </c>
      <c r="C15">
        <f>'KSK U 17 feb'!E11+'VFC A'!E11+Byle!E11+'VFC U kvart'!E11+'VFC A Semi'!E11</f>
        <v>0</v>
      </c>
      <c r="D15">
        <f>'KSK U 17 feb'!F11+'VFC A'!F11+Byle!F11+'VFC U kvart'!F11+'VFC A Semi'!F11</f>
        <v>0</v>
      </c>
      <c r="E15">
        <f>'KSK U 17 feb'!G11+'VFC A'!G11+Byle!G11+'VFC U kvart'!G11+'VFC A Semi'!G11</f>
        <v>0</v>
      </c>
      <c r="F15">
        <f>'KSK U 17 feb'!H11+'VFC A'!H11+Byle!H11+'VFC U kvart'!H11+'VFC A Semi'!H11</f>
        <v>0</v>
      </c>
      <c r="G15">
        <f>'KSK U 17 feb'!I11+'VFC A'!I11+Byle!I11+'VFC U kvart'!I11+'VFC A Semi'!I11</f>
        <v>0</v>
      </c>
    </row>
    <row r="16" spans="1:8" x14ac:dyDescent="0.25">
      <c r="A16" t="s">
        <v>8</v>
      </c>
      <c r="B16">
        <f>'KSK U 17 feb'!D12</f>
        <v>1</v>
      </c>
      <c r="C16">
        <f>'KSK U 17 feb'!E12</f>
        <v>0</v>
      </c>
      <c r="D16">
        <f>'KSK U 17 feb'!F12</f>
        <v>0</v>
      </c>
      <c r="E16">
        <f>'KSK U 17 feb'!G12</f>
        <v>0</v>
      </c>
      <c r="F16">
        <f>'KSK U 17 feb'!H12</f>
        <v>0</v>
      </c>
      <c r="G16">
        <f>'KSK U 17 feb'!I12</f>
        <v>0</v>
      </c>
    </row>
    <row r="17" spans="1:8" x14ac:dyDescent="0.25">
      <c r="A17" t="s">
        <v>9</v>
      </c>
      <c r="B17">
        <f>'KSK U 17 feb'!D13+'VFC A'!D13+'VFC A Semi'!D14+'Vingåker 3_4'!D15</f>
        <v>4</v>
      </c>
      <c r="C17">
        <f>'KSK U 17 feb'!E13+'VFC A'!E13+'VFC A Semi'!E14</f>
        <v>0</v>
      </c>
      <c r="D17">
        <f>'KSK U 17 feb'!F13+'VFC A'!F13+'VFC A Semi'!F14</f>
        <v>0</v>
      </c>
      <c r="E17">
        <f>'KSK U 17 feb'!G13+'VFC A'!G13+'VFC A Semi'!G14</f>
        <v>0</v>
      </c>
      <c r="F17">
        <f>'KSK U 17 feb'!H13+'VFC A'!H13+'VFC A Semi'!H14</f>
        <v>0</v>
      </c>
      <c r="G17">
        <f>'KSK U 17 feb'!I13+'VFC A'!I13+'VFC A Semi'!I14</f>
        <v>0</v>
      </c>
    </row>
    <row r="18" spans="1:8" x14ac:dyDescent="0.25">
      <c r="A18" t="s">
        <v>11</v>
      </c>
      <c r="B18">
        <f>'KSK U 17 feb'!D14+EGOIF!D14+'VFC A'!D14+Byle!D14+'VFC U kvart'!D14+'Vingåker 3_4'!D13</f>
        <v>6</v>
      </c>
      <c r="C18">
        <f>'KSK U 17 feb'!E14+EGOIF!E14+'VFC A'!E14+Byle!E14+'VFC U kvart'!E14+'Vingåker 3_4'!E13</f>
        <v>4</v>
      </c>
      <c r="D18">
        <f>'KSK U 17 feb'!F14+EGOIF!F14+'VFC A'!F14+Byle!F14+'VFC U kvart'!F14+'Vingåker 3_4'!F13</f>
        <v>1</v>
      </c>
      <c r="E18">
        <f>'KSK U 17 feb'!G14+EGOIF!G14+'VFC A'!G14+Byle!G14+'VFC U kvart'!G14+'Vingåker 3_4'!G13</f>
        <v>5</v>
      </c>
      <c r="F18">
        <f>'KSK U 17 feb'!H14+EGOIF!H14+'VFC A'!H14+Byle!H14+'VFC U kvart'!H14+'Vingåker 3_4'!H13</f>
        <v>2</v>
      </c>
      <c r="G18">
        <f>'KSK U 17 feb'!I14+EGOIF!I14+'VFC A'!I14+Byle!I14+'VFC U kvart'!I14+'Vingåker 3_4'!I13</f>
        <v>0</v>
      </c>
    </row>
    <row r="19" spans="1:8" x14ac:dyDescent="0.25">
      <c r="A19" t="s">
        <v>47</v>
      </c>
      <c r="B19">
        <f>'KSK U 17 feb'!D15+EGOIF!D13+Byle!D13+'VFC U kvart'!D13+'VFC A Semi'!D13+'Vingåker 3_4'!D12</f>
        <v>6</v>
      </c>
      <c r="C19">
        <f>'KSK U 17 feb'!E15+EGOIF!E13+Byle!E13+'VFC U kvart'!E13+'VFC A Semi'!E13+'Vingåker 3_4'!E12</f>
        <v>4</v>
      </c>
      <c r="D19">
        <f>'KSK U 17 feb'!F15+EGOIF!F13+Byle!F13+'VFC U kvart'!F13+'VFC A Semi'!F13+'Vingåker 3_4'!F12</f>
        <v>2</v>
      </c>
      <c r="E19">
        <f>'KSK U 17 feb'!G15+EGOIF!G13+Byle!G13+'VFC U kvart'!G13+'VFC A Semi'!G13+'Vingåker 3_4'!G12</f>
        <v>6</v>
      </c>
      <c r="F19">
        <f>'KSK U 17 feb'!H15+EGOIF!H13+Byle!H13+'VFC U kvart'!H13+'VFC A Semi'!H13+'Vingåker 3_4'!H12</f>
        <v>0</v>
      </c>
      <c r="G19">
        <f>'KSK U 17 feb'!I15+EGOIF!I13+Byle!I13+'VFC U kvart'!I13+'VFC A Semi'!I13+'Vingåker 3_4'!I12</f>
        <v>0</v>
      </c>
      <c r="H19" t="s">
        <v>53</v>
      </c>
    </row>
    <row r="20" spans="1:8" x14ac:dyDescent="0.25">
      <c r="A20" t="s">
        <v>46</v>
      </c>
      <c r="B20">
        <f>'VFC U kvart'!D10+'VFC A Semi'!D10</f>
        <v>2</v>
      </c>
      <c r="C20">
        <f>'VFC U kvart'!E10+'VFC A Semi'!E10+'Vingåker 3_4'!E10</f>
        <v>1</v>
      </c>
      <c r="D20">
        <f>'VFC U kvart'!F10+'VFC A Semi'!F10+'Vingåker 3_4'!F10</f>
        <v>1</v>
      </c>
      <c r="E20">
        <f>'VFC U kvart'!G10+'VFC A Semi'!G10+'Vingåker 3_4'!G10</f>
        <v>2</v>
      </c>
      <c r="F20">
        <f>'VFC U kvart'!H10+'VFC A Semi'!H10+'Vingåker 3_4'!H10</f>
        <v>0</v>
      </c>
      <c r="G20">
        <f>'VFC U kvart'!I10+'VFC A Semi'!I10+'Vingåker 3_4'!I10</f>
        <v>0</v>
      </c>
    </row>
    <row r="21" spans="1:8" x14ac:dyDescent="0.25">
      <c r="A21" t="s">
        <v>38</v>
      </c>
      <c r="B21">
        <f>EGOIF!D15+'VFC U kvart'!D5+'VFC A Semi'!D5+'Vingåker 3_4'!D5</f>
        <v>4</v>
      </c>
      <c r="C21">
        <f>EGOIF!E15+'VFC U kvart'!E5+'VFC A Semi'!E5+'Vingåker 3_4'!E5</f>
        <v>1</v>
      </c>
      <c r="D21">
        <f>EGOIF!F15+'VFC U kvart'!F5+'VFC A Semi'!F5+'Vingåker 3_4'!F5</f>
        <v>0</v>
      </c>
      <c r="E21">
        <f>EGOIF!G15+'VFC U kvart'!G5+'VFC A Semi'!G5+'Vingåker 3_4'!G5</f>
        <v>1</v>
      </c>
      <c r="F21">
        <f>EGOIF!H15+'VFC U kvart'!H5+'VFC A Semi'!H5+'Vingåker 3_4'!H5</f>
        <v>0</v>
      </c>
      <c r="G21">
        <f>EGOIF!I15+'VFC U kvart'!I5+'VFC A Semi'!I5+'Vingåker 3_4'!I5</f>
        <v>0</v>
      </c>
    </row>
    <row r="22" spans="1:8" x14ac:dyDescent="0.25">
      <c r="A22" t="s">
        <v>21</v>
      </c>
      <c r="B22">
        <f>EGOIF!D6</f>
        <v>1</v>
      </c>
      <c r="C22">
        <f>EGOIF!E6</f>
        <v>0</v>
      </c>
      <c r="D22">
        <f>EGOIF!F6</f>
        <v>0</v>
      </c>
      <c r="E22">
        <f>EGOIF!G6</f>
        <v>0</v>
      </c>
      <c r="F22">
        <f>EGOIF!H6</f>
        <v>0</v>
      </c>
      <c r="G22">
        <f>EGOIF!I6</f>
        <v>0</v>
      </c>
    </row>
    <row r="23" spans="1:8" x14ac:dyDescent="0.25">
      <c r="A23" t="s">
        <v>22</v>
      </c>
      <c r="B23">
        <f>EGOIF!D7+'VFC U kvart'!D8+'VFC A Semi'!D8+'Vingåker 3_4'!D8</f>
        <v>4</v>
      </c>
      <c r="C23">
        <f>EGOIF!E7+'VFC U kvart'!E8+'VFC A Semi'!E8+'Vingåker 3_4'!E8</f>
        <v>1</v>
      </c>
      <c r="D23">
        <f>EGOIF!F7+'VFC U kvart'!F8+'VFC A Semi'!F8+'Vingåker 3_4'!F8</f>
        <v>0</v>
      </c>
      <c r="E23">
        <f>EGOIF!G7+'VFC U kvart'!G8+'VFC A Semi'!G8+'Vingåker 3_4'!G8</f>
        <v>1</v>
      </c>
      <c r="F23">
        <f>EGOIF!H7+'VFC U kvart'!H8+'VFC A Semi'!H8+'Vingåker 3_4'!H8</f>
        <v>0</v>
      </c>
      <c r="G23">
        <f>EGOIF!I7+'VFC U kvart'!I8+'VFC A Semi'!I8+'Vingåker 3_4'!I8</f>
        <v>0</v>
      </c>
    </row>
    <row r="24" spans="1:8" x14ac:dyDescent="0.25">
      <c r="A24" t="s">
        <v>23</v>
      </c>
      <c r="B24">
        <f>EGOIF!D10+'Vingåker 3_4'!D10</f>
        <v>2</v>
      </c>
      <c r="C24">
        <f>EGOIF!E10</f>
        <v>1</v>
      </c>
      <c r="D24">
        <f>'Vingåker 3_4'!F10</f>
        <v>1</v>
      </c>
      <c r="E24">
        <f>EGOIF!G10+'Vingåker 3_4'!G10</f>
        <v>2</v>
      </c>
      <c r="F24">
        <f>EGOIF!H10</f>
        <v>0</v>
      </c>
      <c r="G24">
        <f>EGOIF!I10</f>
        <v>0</v>
      </c>
    </row>
    <row r="25" spans="1:8" x14ac:dyDescent="0.25">
      <c r="A25" t="s">
        <v>24</v>
      </c>
      <c r="B25">
        <f>EGOIF!D11+'VFC A'!D12+Byle!D12+'VFC U kvart'!D12</f>
        <v>4</v>
      </c>
      <c r="C25">
        <f>EGOIF!E11+'VFC A'!E12+Byle!E12+'VFC U kvart'!E12</f>
        <v>3</v>
      </c>
      <c r="D25">
        <f>EGOIF!F11+'VFC A'!F12+Byle!F12+'VFC U kvart'!F12</f>
        <v>4</v>
      </c>
      <c r="E25">
        <f>EGOIF!G11+'VFC A'!G12+Byle!G12+'VFC U kvart'!G12</f>
        <v>7</v>
      </c>
      <c r="F25">
        <f>EGOIF!H11+'VFC A'!H12+Byle!H12+'VFC U kvart'!H12</f>
        <v>0</v>
      </c>
      <c r="G25">
        <f>EGOIF!I11+'VFC A'!I12+Byle!I12+'VFC U kvart'!I12</f>
        <v>0</v>
      </c>
      <c r="H25" t="s">
        <v>49</v>
      </c>
    </row>
    <row r="26" spans="1:8" x14ac:dyDescent="0.25">
      <c r="A26" t="s">
        <v>27</v>
      </c>
      <c r="B26">
        <f>EGOIF!D12</f>
        <v>1</v>
      </c>
      <c r="C26">
        <f>EGOIF!E12</f>
        <v>0</v>
      </c>
      <c r="D26">
        <f>EGOIF!F12</f>
        <v>0</v>
      </c>
      <c r="E26">
        <f>EGOIF!G12</f>
        <v>0</v>
      </c>
      <c r="F26">
        <f>EGOIF!H12</f>
        <v>0</v>
      </c>
      <c r="G26">
        <f>EGOIF!I12</f>
        <v>0</v>
      </c>
    </row>
    <row r="27" spans="1:8" x14ac:dyDescent="0.25">
      <c r="A27" t="str">
        <f>'VFC A'!A15</f>
        <v>Gustav Danielsson</v>
      </c>
      <c r="B27">
        <f>'VFC A'!D15+Byle!D15+'VFC U kvart'!D15+'VFC A Semi'!D15+'Vingåker 3_4'!D14</f>
        <v>5</v>
      </c>
      <c r="C27">
        <f>'VFC A'!E15+Byle!E15+'VFC U kvart'!E15+'VFC A Semi'!E15+'Vingåker 3_4'!E14</f>
        <v>6</v>
      </c>
      <c r="D27">
        <f>'VFC A'!F15+Byle!F15+'VFC U kvart'!F15+'VFC A Semi'!F15+'Vingåker 3_4'!F14</f>
        <v>1</v>
      </c>
      <c r="E27">
        <f>'VFC A'!G15+Byle!G15+'VFC U kvart'!G15+'VFC A Semi'!G15+'Vingåker 3_4'!G14</f>
        <v>7</v>
      </c>
      <c r="F27">
        <f>'VFC A'!H15+Byle!H15+'VFC U kvart'!H15+'VFC A Semi'!H15+'Vingåker 3_4'!H14</f>
        <v>0</v>
      </c>
      <c r="G27">
        <f>'VFC A'!I15+Byle!I15+'VFC U kvart'!I15+'VFC A Semi'!I15+'Vingåker 3_4'!I14</f>
        <v>0</v>
      </c>
      <c r="H27" t="s">
        <v>54</v>
      </c>
    </row>
    <row r="29" spans="1:8" x14ac:dyDescent="0.25">
      <c r="A29" t="s">
        <v>50</v>
      </c>
    </row>
    <row r="30" spans="1:8" x14ac:dyDescent="0.25">
      <c r="C30">
        <f t="shared" ref="C30:G30" si="0">SUM(C8:C29)</f>
        <v>27</v>
      </c>
      <c r="D30">
        <f t="shared" si="0"/>
        <v>17</v>
      </c>
      <c r="E30">
        <f t="shared" si="0"/>
        <v>44</v>
      </c>
      <c r="F30">
        <f t="shared" si="0"/>
        <v>4</v>
      </c>
      <c r="G30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KSK U 17 feb</vt:lpstr>
      <vt:lpstr>EGOIF</vt:lpstr>
      <vt:lpstr>VFC A</vt:lpstr>
      <vt:lpstr>Byle</vt:lpstr>
      <vt:lpstr>VFC U kvart</vt:lpstr>
      <vt:lpstr>VFC A Semi</vt:lpstr>
      <vt:lpstr>Vingåker 3_4</vt:lpstr>
      <vt:lpstr>Totalt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Hovsby</dc:creator>
  <cp:lastModifiedBy>Roger Hovsby</cp:lastModifiedBy>
  <dcterms:created xsi:type="dcterms:W3CDTF">2023-12-19T22:16:40Z</dcterms:created>
  <dcterms:modified xsi:type="dcterms:W3CDTF">2024-02-17T17:31:39Z</dcterms:modified>
</cp:coreProperties>
</file>