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https://securitasgroup-my.sharepoint.com/personal/mattias_rang_securitas_se/Documents/Privat/Nässjö FF/Säsongen 2022/"/>
    </mc:Choice>
  </mc:AlternateContent>
  <xr:revisionPtr revIDLastSave="173" documentId="8_{C7C1A015-89EC-477E-8984-CAFE71C7DE35}" xr6:coauthVersionLast="47" xr6:coauthVersionMax="47" xr10:uidLastSave="{07446968-C9A6-4163-A77E-824EE103F942}"/>
  <bookViews>
    <workbookView xWindow="-110" yWindow="-110" windowWidth="19420" windowHeight="12420" xr2:uid="{00000000-000D-0000-FFFF-FFFF00000000}"/>
  </bookViews>
  <sheets>
    <sheet name="Matcher" sheetId="2" r:id="rId1"/>
    <sheet name="Grupper" sheetId="3" r:id="rId2"/>
    <sheet name="Bollisa" sheetId="6" r:id="rId3"/>
  </sheets>
  <definedNames>
    <definedName name="_xlnm._FilterDatabase" localSheetId="1" hidden="1">Grupper!$H$3:$I$26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2" l="1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T7" i="2"/>
  <c r="Q11" i="2"/>
  <c r="Q12" i="2"/>
  <c r="T6" i="2"/>
  <c r="T2" i="2"/>
  <c r="Q2" i="2"/>
  <c r="Q3" i="2"/>
  <c r="T3" i="2"/>
  <c r="Q7" i="2"/>
  <c r="Q6" i="2"/>
  <c r="R29" i="2" l="1"/>
  <c r="R25" i="2"/>
  <c r="R19" i="2"/>
  <c r="R24" i="2"/>
  <c r="R17" i="2"/>
  <c r="R30" i="2"/>
  <c r="R18" i="2"/>
  <c r="R28" i="2"/>
  <c r="R26" i="2"/>
  <c r="Q8" i="2"/>
  <c r="Q13" i="2"/>
  <c r="T8" i="2"/>
  <c r="Q4" i="2"/>
  <c r="T4" i="2"/>
</calcChain>
</file>

<file path=xl/sharedStrings.xml><?xml version="1.0" encoding="utf-8"?>
<sst xmlns="http://schemas.openxmlformats.org/spreadsheetml/2006/main" count="329" uniqueCount="122">
  <si>
    <t>Datum</t>
  </si>
  <si>
    <t>Match</t>
  </si>
  <si>
    <t>A</t>
  </si>
  <si>
    <t>C</t>
  </si>
  <si>
    <t>B</t>
  </si>
  <si>
    <t>D</t>
  </si>
  <si>
    <t>Serie</t>
  </si>
  <si>
    <t>Ledare</t>
  </si>
  <si>
    <t>Hemma A</t>
  </si>
  <si>
    <t>Borta A</t>
  </si>
  <si>
    <t>Hemma B</t>
  </si>
  <si>
    <t>Hemma C</t>
  </si>
  <si>
    <t>Hemma D</t>
  </si>
  <si>
    <t>Borta D</t>
  </si>
  <si>
    <t>AB</t>
  </si>
  <si>
    <t>AC</t>
  </si>
  <si>
    <t>AD</t>
  </si>
  <si>
    <t>BC</t>
  </si>
  <si>
    <t>BD</t>
  </si>
  <si>
    <t>CD</t>
  </si>
  <si>
    <t>Tvätt</t>
  </si>
  <si>
    <t>Hemma</t>
  </si>
  <si>
    <t>Borta</t>
  </si>
  <si>
    <t>Totalt</t>
  </si>
  <si>
    <t>Grupp</t>
  </si>
  <si>
    <t>Lilly</t>
  </si>
  <si>
    <t>Borta B</t>
  </si>
  <si>
    <t>Julia</t>
  </si>
  <si>
    <t>Sophia</t>
  </si>
  <si>
    <t>Elna</t>
  </si>
  <si>
    <t>Stina</t>
  </si>
  <si>
    <t>Hasina</t>
  </si>
  <si>
    <t>Nellie</t>
  </si>
  <si>
    <t>Lovis</t>
  </si>
  <si>
    <t>Isabel</t>
  </si>
  <si>
    <t>Maja</t>
  </si>
  <si>
    <t>Mimmi</t>
  </si>
  <si>
    <t>Andreas</t>
  </si>
  <si>
    <t>Shaylee</t>
  </si>
  <si>
    <t>Mattias</t>
  </si>
  <si>
    <t>Emma</t>
  </si>
  <si>
    <t>Sandra</t>
  </si>
  <si>
    <t>Ellie A</t>
  </si>
  <si>
    <t>Hemma E</t>
  </si>
  <si>
    <t>Borta E</t>
  </si>
  <si>
    <t>Borta C</t>
  </si>
  <si>
    <t>AE</t>
  </si>
  <si>
    <t>CE</t>
  </si>
  <si>
    <t>DE</t>
  </si>
  <si>
    <t xml:space="preserve">Alicia </t>
  </si>
  <si>
    <t>Nya grupper</t>
  </si>
  <si>
    <t>Ellie Å</t>
  </si>
  <si>
    <t>Jönköping Södra - Nässjö FF röd</t>
  </si>
  <si>
    <t>F11 NV Röd</t>
  </si>
  <si>
    <t>F11 M</t>
  </si>
  <si>
    <t>IF Eksjö - Nässjö FF Blå</t>
  </si>
  <si>
    <t>Nässjö FF röd - Barnarp</t>
  </si>
  <si>
    <t xml:space="preserve">Ekhagen - Nässjö FF röd </t>
  </si>
  <si>
    <t>Nässjö FF blå - Bäckseda</t>
  </si>
  <si>
    <t xml:space="preserve">	 Nässjö FF röd - Bankeryd</t>
  </si>
  <si>
    <t>Landsbro - Nässjö FF blå</t>
  </si>
  <si>
    <t>Nässjö FF röd - Hallby</t>
  </si>
  <si>
    <t>Nässjö FF blå - IF Eksjö</t>
  </si>
  <si>
    <t xml:space="preserve">	Hovslätts IK - Nässjö FF blå</t>
  </si>
  <si>
    <t>Nässjö FF röd - Mariebo</t>
  </si>
  <si>
    <t>Nässjö FF blå - IF Hallby</t>
  </si>
  <si>
    <t>Mariebo IK - Nässjö FF blå</t>
  </si>
  <si>
    <t>Habo IF - Nässjö FF röd</t>
  </si>
  <si>
    <t>Nässjö FF blå - Hvetlanda Gif</t>
  </si>
  <si>
    <t>Nässjö FF röd - Månsarps IF</t>
  </si>
  <si>
    <t>Helen</t>
  </si>
  <si>
    <t>Olivia</t>
  </si>
  <si>
    <t>Astrid</t>
  </si>
  <si>
    <t>Molly</t>
  </si>
  <si>
    <t>Noomi</t>
  </si>
  <si>
    <t>Märta</t>
  </si>
  <si>
    <t>Greta</t>
  </si>
  <si>
    <t xml:space="preserve">Klara </t>
  </si>
  <si>
    <t xml:space="preserve">Laura </t>
  </si>
  <si>
    <t>Kiosk</t>
  </si>
  <si>
    <t>Klara</t>
  </si>
  <si>
    <t>Laura</t>
  </si>
  <si>
    <t>x</t>
  </si>
  <si>
    <t>Alicia</t>
  </si>
  <si>
    <t>Ellia A</t>
  </si>
  <si>
    <t>Tenhults IF - Nässjö FF blå</t>
  </si>
  <si>
    <t>Hvetlanda Gif - Nässjö FF BLÅ</t>
  </si>
  <si>
    <t>Månsarps IF - Nässjö FF röd</t>
  </si>
  <si>
    <t>X</t>
  </si>
  <si>
    <t>Bollisa</t>
  </si>
  <si>
    <t>Med förälder kiosk</t>
  </si>
  <si>
    <t>Atrissa</t>
  </si>
  <si>
    <t>2022 08 13  10:00</t>
  </si>
  <si>
    <t>2022 08 14 17:00</t>
  </si>
  <si>
    <t>Nässjö FF Röd - Habo IF</t>
  </si>
  <si>
    <t>Nässjö FF Blå - Mariebo IK</t>
  </si>
  <si>
    <t>2022 08 20 09:00</t>
  </si>
  <si>
    <t>IF Hallby - Nässjö FF Blå</t>
  </si>
  <si>
    <t>2022 08 20 09:30</t>
  </si>
  <si>
    <t>Mariebo IK - Nässjö FF Röd</t>
  </si>
  <si>
    <t>2022 08 27 10:00</t>
  </si>
  <si>
    <t>Nässjö FF blå - Tenhult IF</t>
  </si>
  <si>
    <t>2022 08 28 17:00</t>
  </si>
  <si>
    <t>Nässjö FF Röd - Hovslätts IK</t>
  </si>
  <si>
    <t>2022 09 03 11:00</t>
  </si>
  <si>
    <t>2022 09 03 14:00</t>
  </si>
  <si>
    <t>IF Hallby - Nässjö FF Röd</t>
  </si>
  <si>
    <t>2022 09 11 11:00</t>
  </si>
  <si>
    <t>Bankeryds SK - Nässjö FF Röd</t>
  </si>
  <si>
    <t>2022 09 11 13:00</t>
  </si>
  <si>
    <t>Nässjö FF blå - Landsbro IF</t>
  </si>
  <si>
    <t>2022 09 17 10:00</t>
  </si>
  <si>
    <t>Nässjö FF Röd - Ekhagens IF</t>
  </si>
  <si>
    <t>2022 09 18 11:00</t>
  </si>
  <si>
    <t>Bäckseda IF - Nässjö FF Blå</t>
  </si>
  <si>
    <t>2022 09 24 12:00</t>
  </si>
  <si>
    <t xml:space="preserve"> Nässjö FF Blå - IF Eksjö</t>
  </si>
  <si>
    <t>Barnarps IF - Nässjö FF Röd</t>
  </si>
  <si>
    <t xml:space="preserve">2022 09 25 17:00 </t>
  </si>
  <si>
    <t>2022 10 01 10:00</t>
  </si>
  <si>
    <t>Nässjö FF Röd - J Södra</t>
  </si>
  <si>
    <t>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</si>
</sst>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strike/>
      <u/>
      <sz val="11"/>
      <color theme="10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3" borderId="0" xfId="0" applyFill="1"/>
    <xf numFmtId="0" fontId="7" fillId="0" borderId="0" xfId="0" applyFont="1"/>
    <xf numFmtId="0" fontId="8" fillId="4" borderId="5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0" borderId="0" xfId="0" applyFill="1"/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11" fillId="6" borderId="1" xfId="0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5" fillId="0" borderId="7" xfId="0" applyFont="1" applyBorder="1"/>
    <xf numFmtId="0" fontId="11" fillId="6" borderId="6" xfId="0" applyFont="1" applyFill="1" applyBorder="1" applyAlignment="1">
      <alignment wrapText="1"/>
    </xf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1" fillId="8" borderId="13" xfId="0" applyFont="1" applyFill="1" applyBorder="1"/>
    <xf numFmtId="0" fontId="0" fillId="9" borderId="8" xfId="0" applyFill="1" applyBorder="1"/>
    <xf numFmtId="0" fontId="0" fillId="9" borderId="9" xfId="0" applyFill="1" applyBorder="1"/>
    <xf numFmtId="0" fontId="0" fillId="9" borderId="10" xfId="0" applyFill="1" applyBorder="1"/>
    <xf numFmtId="0" fontId="0" fillId="9" borderId="11" xfId="0" applyFill="1" applyBorder="1"/>
    <xf numFmtId="0" fontId="0" fillId="9" borderId="12" xfId="0" applyFill="1" applyBorder="1"/>
    <xf numFmtId="0" fontId="1" fillId="9" borderId="13" xfId="0" applyFont="1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1" fillId="7" borderId="13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3" xfId="0" applyFont="1" applyFill="1" applyBorder="1"/>
    <xf numFmtId="0" fontId="0" fillId="10" borderId="8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12" xfId="0" applyFill="1" applyBorder="1"/>
    <xf numFmtId="0" fontId="1" fillId="10" borderId="13" xfId="0" applyFont="1" applyFill="1" applyBorder="1"/>
    <xf numFmtId="0" fontId="4" fillId="6" borderId="8" xfId="0" applyFont="1" applyFill="1" applyBorder="1"/>
    <xf numFmtId="0" fontId="0" fillId="6" borderId="9" xfId="0" applyFill="1" applyBorder="1"/>
    <xf numFmtId="0" fontId="7" fillId="0" borderId="0" xfId="0" applyFont="1" applyFill="1"/>
    <xf numFmtId="0" fontId="1" fillId="0" borderId="0" xfId="0" applyFont="1" applyFill="1"/>
    <xf numFmtId="0" fontId="0" fillId="0" borderId="0" xfId="0" applyBorder="1"/>
    <xf numFmtId="22" fontId="2" fillId="0" borderId="0" xfId="0" applyNumberFormat="1" applyFont="1" applyFill="1" applyAlignment="1">
      <alignment horizontal="center"/>
    </xf>
    <xf numFmtId="0" fontId="3" fillId="0" borderId="0" xfId="2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/>
    <xf numFmtId="0" fontId="16" fillId="0" borderId="0" xfId="0" applyFont="1"/>
    <xf numFmtId="0" fontId="0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4" borderId="14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Border="1"/>
    <xf numFmtId="0" fontId="9" fillId="2" borderId="0" xfId="0" applyFont="1" applyFill="1" applyBorder="1" applyAlignment="1">
      <alignment wrapText="1"/>
    </xf>
    <xf numFmtId="0" fontId="10" fillId="2" borderId="0" xfId="0" applyFont="1" applyFill="1" applyBorder="1"/>
    <xf numFmtId="0" fontId="11" fillId="0" borderId="0" xfId="0" applyFont="1" applyFill="1" applyBorder="1" applyAlignment="1">
      <alignment wrapText="1"/>
    </xf>
    <xf numFmtId="0" fontId="6" fillId="0" borderId="0" xfId="0" applyFont="1" applyFill="1" applyBorder="1"/>
    <xf numFmtId="22" fontId="15" fillId="9" borderId="0" xfId="0" applyNumberFormat="1" applyFont="1" applyFill="1" applyAlignment="1">
      <alignment horizontal="center"/>
    </xf>
    <xf numFmtId="0" fontId="12" fillId="9" borderId="0" xfId="2" applyFont="1" applyFill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/>
    <xf numFmtId="22" fontId="15" fillId="11" borderId="0" xfId="0" applyNumberFormat="1" applyFont="1" applyFill="1" applyAlignment="1">
      <alignment horizontal="center"/>
    </xf>
    <xf numFmtId="0" fontId="12" fillId="11" borderId="0" xfId="2" applyFont="1" applyFill="1" applyAlignment="1">
      <alignment vertical="center" wrapText="1"/>
    </xf>
    <xf numFmtId="0" fontId="14" fillId="0" borderId="0" xfId="0" applyFont="1"/>
    <xf numFmtId="0" fontId="2" fillId="5" borderId="0" xfId="0" applyFont="1" applyFill="1" applyAlignment="1">
      <alignment horizontal="center"/>
    </xf>
    <xf numFmtId="0" fontId="3" fillId="5" borderId="0" xfId="2" applyFont="1" applyFill="1" applyAlignment="1">
      <alignment vertical="center" wrapText="1"/>
    </xf>
    <xf numFmtId="0" fontId="0" fillId="5" borderId="0" xfId="0" applyFont="1" applyFill="1"/>
    <xf numFmtId="22" fontId="2" fillId="5" borderId="0" xfId="0" applyNumberFormat="1" applyFont="1" applyFill="1" applyAlignment="1">
      <alignment horizontal="center"/>
    </xf>
    <xf numFmtId="14" fontId="2" fillId="5" borderId="0" xfId="0" applyNumberFormat="1" applyFont="1" applyFill="1" applyAlignment="1">
      <alignment horizontal="center"/>
    </xf>
    <xf numFmtId="0" fontId="3" fillId="0" borderId="0" xfId="2" applyFont="1" applyFill="1" applyAlignment="1">
      <alignment vertical="center" wrapText="1"/>
    </xf>
    <xf numFmtId="0" fontId="3" fillId="9" borderId="0" xfId="2" applyFont="1" applyFill="1" applyAlignment="1">
      <alignment vertical="center" wrapText="1"/>
    </xf>
    <xf numFmtId="22" fontId="2" fillId="9" borderId="0" xfId="0" applyNumberFormat="1" applyFont="1" applyFill="1" applyAlignment="1">
      <alignment horizontal="center"/>
    </xf>
    <xf numFmtId="0" fontId="0" fillId="9" borderId="0" xfId="0" applyFont="1" applyFill="1"/>
    <xf numFmtId="0" fontId="2" fillId="9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Border="1"/>
  </cellXfs>
  <cellStyles count="3">
    <cellStyle name="Hyperlä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762000</xdr:colOff>
      <xdr:row>37</xdr:row>
      <xdr:rowOff>99786</xdr:rowOff>
    </xdr:from>
    <xdr:to>
      <xdr:col>22</xdr:col>
      <xdr:colOff>325595</xdr:colOff>
      <xdr:row>56</xdr:row>
      <xdr:rowOff>100262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27E859-2ED4-4991-A813-41BD3128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1571" y="6812643"/>
          <a:ext cx="7809524" cy="34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355600</xdr:colOff>
      <xdr:row>2</xdr:row>
      <xdr:rowOff>214787</xdr:rowOff>
    </xdr:from>
    <xdr:to>
      <xdr:col>17</xdr:col>
      <xdr:colOff>192390</xdr:colOff>
      <xdr:row>31</xdr:row>
      <xdr:rowOff>164044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7D653B6-32FA-464B-AAF9-06B70BFB3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8350" y="583087"/>
          <a:ext cx="6542390" cy="5372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nfotboll.svenskfotboll.se/" TargetMode="External"/><Relationship Id="rId18" Type="http://schemas.openxmlformats.org/officeDocument/2006/relationships/hyperlink" Target="https://minfotboll.svenskfotboll.se/" TargetMode="External"/><Relationship Id="rId26" Type="http://schemas.openxmlformats.org/officeDocument/2006/relationships/hyperlink" Target="https://minfotboll.svenskfotboll.se/" TargetMode="External"/><Relationship Id="rId39" Type="http://schemas.openxmlformats.org/officeDocument/2006/relationships/hyperlink" Target="https://www2.svenskfotboll.se/cuper-och-serier/spelprogramresultat/?scr=table&amp;ftid=87952" TargetMode="External"/><Relationship Id="rId21" Type="http://schemas.openxmlformats.org/officeDocument/2006/relationships/hyperlink" Target="https://www2.svenskfotboll.se/cuper-och-serier/spelprogramresultat/?scr=table&amp;ftid=87952" TargetMode="External"/><Relationship Id="rId34" Type="http://schemas.openxmlformats.org/officeDocument/2006/relationships/hyperlink" Target="https://minfotboll.svenskfotboll.se/" TargetMode="External"/><Relationship Id="rId42" Type="http://schemas.openxmlformats.org/officeDocument/2006/relationships/hyperlink" Target="https://minfotboll.svenskfotboll.se/" TargetMode="External"/><Relationship Id="rId47" Type="http://schemas.openxmlformats.org/officeDocument/2006/relationships/hyperlink" Target="https://minfotboll.svenskfotboll.se/" TargetMode="External"/><Relationship Id="rId50" Type="http://schemas.openxmlformats.org/officeDocument/2006/relationships/hyperlink" Target="https://minfotboll.svenskfotboll.se/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minfotboll.svenskfotboll.se/" TargetMode="External"/><Relationship Id="rId12" Type="http://schemas.openxmlformats.org/officeDocument/2006/relationships/hyperlink" Target="https://minfotboll.svenskfotboll.se/" TargetMode="External"/><Relationship Id="rId17" Type="http://schemas.openxmlformats.org/officeDocument/2006/relationships/hyperlink" Target="https://www2.svenskfotboll.se/cuper-och-serier/spelprogramresultat/?scr=table&amp;ftid=87952" TargetMode="External"/><Relationship Id="rId25" Type="http://schemas.openxmlformats.org/officeDocument/2006/relationships/hyperlink" Target="https://minfotboll.svenskfotboll.se/" TargetMode="External"/><Relationship Id="rId33" Type="http://schemas.openxmlformats.org/officeDocument/2006/relationships/hyperlink" Target="https://www2.svenskfotboll.se/cuper-och-serier/spelprogramresultat/?scr=table&amp;ftid=87952" TargetMode="External"/><Relationship Id="rId38" Type="http://schemas.openxmlformats.org/officeDocument/2006/relationships/hyperlink" Target="https://minfotboll.svenskfotboll.se/" TargetMode="External"/><Relationship Id="rId46" Type="http://schemas.openxmlformats.org/officeDocument/2006/relationships/hyperlink" Target="https://www2.svenskfotboll.se/cuper-och-serier/spelprogramresultat/?scr=table&amp;ftid=87952" TargetMode="External"/><Relationship Id="rId2" Type="http://schemas.openxmlformats.org/officeDocument/2006/relationships/hyperlink" Target="https://minfotboll.svenskfotboll.se/" TargetMode="External"/><Relationship Id="rId16" Type="http://schemas.openxmlformats.org/officeDocument/2006/relationships/hyperlink" Target="https://minfotboll.svenskfotboll.se/" TargetMode="External"/><Relationship Id="rId20" Type="http://schemas.openxmlformats.org/officeDocument/2006/relationships/hyperlink" Target="https://minfotboll.svenskfotboll.se/" TargetMode="External"/><Relationship Id="rId29" Type="http://schemas.openxmlformats.org/officeDocument/2006/relationships/hyperlink" Target="https://minfotboll.svenskfotboll.se/" TargetMode="External"/><Relationship Id="rId41" Type="http://schemas.openxmlformats.org/officeDocument/2006/relationships/hyperlink" Target="https://www2.svenskfotboll.se/cuper-och-serier/spelprogramresultat/?scr=table&amp;ftid=87952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minfotboll.svenskfotboll.se/" TargetMode="External"/><Relationship Id="rId6" Type="http://schemas.openxmlformats.org/officeDocument/2006/relationships/hyperlink" Target="https://minfotboll.svenskfotboll.se/" TargetMode="External"/><Relationship Id="rId11" Type="http://schemas.openxmlformats.org/officeDocument/2006/relationships/hyperlink" Target="https://minfotboll.svenskfotboll.se/" TargetMode="External"/><Relationship Id="rId24" Type="http://schemas.openxmlformats.org/officeDocument/2006/relationships/hyperlink" Target="https://minfotboll.svenskfotboll.se/" TargetMode="External"/><Relationship Id="rId32" Type="http://schemas.openxmlformats.org/officeDocument/2006/relationships/hyperlink" Target="https://minfotboll.svenskfotboll.se/" TargetMode="External"/><Relationship Id="rId37" Type="http://schemas.openxmlformats.org/officeDocument/2006/relationships/hyperlink" Target="https://www2.svenskfotboll.se/cuper-och-serier/spelprogramresultat/?scr=table&amp;ftid=87952" TargetMode="External"/><Relationship Id="rId40" Type="http://schemas.openxmlformats.org/officeDocument/2006/relationships/hyperlink" Target="https://minfotboll.svenskfotboll.se/" TargetMode="External"/><Relationship Id="rId45" Type="http://schemas.openxmlformats.org/officeDocument/2006/relationships/hyperlink" Target="https://www2.svenskfotboll.se/cuper-och-serier/spelprogramresultat/?scr=table&amp;ftid=87952" TargetMode="External"/><Relationship Id="rId53" Type="http://schemas.openxmlformats.org/officeDocument/2006/relationships/hyperlink" Target="https://minfotboll.svenskfotboll.se/" TargetMode="External"/><Relationship Id="rId5" Type="http://schemas.openxmlformats.org/officeDocument/2006/relationships/hyperlink" Target="https://minfotboll.svenskfotboll.se/" TargetMode="External"/><Relationship Id="rId15" Type="http://schemas.openxmlformats.org/officeDocument/2006/relationships/hyperlink" Target="https://www2.svenskfotboll.se/cuper-och-serier/spelprogramresultat/?scr=table&amp;ftid=87952" TargetMode="External"/><Relationship Id="rId23" Type="http://schemas.openxmlformats.org/officeDocument/2006/relationships/hyperlink" Target="https://www2.svenskfotboll.se/cuper-och-serier/spelprogramresultat/?scr=table&amp;ftid=87952" TargetMode="External"/><Relationship Id="rId28" Type="http://schemas.openxmlformats.org/officeDocument/2006/relationships/hyperlink" Target="https://minfotboll.svenskfotboll.se/" TargetMode="External"/><Relationship Id="rId36" Type="http://schemas.openxmlformats.org/officeDocument/2006/relationships/hyperlink" Target="https://minfotboll.svenskfotboll.se/" TargetMode="External"/><Relationship Id="rId49" Type="http://schemas.openxmlformats.org/officeDocument/2006/relationships/hyperlink" Target="https://minfotboll.svenskfotboll.se/" TargetMode="External"/><Relationship Id="rId10" Type="http://schemas.openxmlformats.org/officeDocument/2006/relationships/hyperlink" Target="https://www2.svenskfotboll.se/cuper-och-serier/spelprogramresultat/?scr=result&amp;fmid=4900680" TargetMode="External"/><Relationship Id="rId19" Type="http://schemas.openxmlformats.org/officeDocument/2006/relationships/hyperlink" Target="https://www2.svenskfotboll.se/cuper-och-serier/spelprogramresultat/?scr=table&amp;ftid=87952" TargetMode="External"/><Relationship Id="rId31" Type="http://schemas.openxmlformats.org/officeDocument/2006/relationships/hyperlink" Target="https://minfotboll.svenskfotboll.se/" TargetMode="External"/><Relationship Id="rId44" Type="http://schemas.openxmlformats.org/officeDocument/2006/relationships/hyperlink" Target="https://minfotboll.svenskfotboll.se/" TargetMode="External"/><Relationship Id="rId52" Type="http://schemas.openxmlformats.org/officeDocument/2006/relationships/hyperlink" Target="https://www2.svenskfotboll.se/cuper-och-serier/spelprogramresultat/?scr=table&amp;ftid=87952" TargetMode="External"/><Relationship Id="rId4" Type="http://schemas.openxmlformats.org/officeDocument/2006/relationships/hyperlink" Target="https://minfotboll.svenskfotboll.se/" TargetMode="External"/><Relationship Id="rId9" Type="http://schemas.openxmlformats.org/officeDocument/2006/relationships/hyperlink" Target="https://minfotboll.svenskfotboll.se/" TargetMode="External"/><Relationship Id="rId14" Type="http://schemas.openxmlformats.org/officeDocument/2006/relationships/hyperlink" Target="https://www2.svenskfotboll.se/cuper-och-serier/spelprogramresultat/?scr=table&amp;ftid=87952" TargetMode="External"/><Relationship Id="rId22" Type="http://schemas.openxmlformats.org/officeDocument/2006/relationships/hyperlink" Target="https://minfotboll.svenskfotboll.se/" TargetMode="External"/><Relationship Id="rId27" Type="http://schemas.openxmlformats.org/officeDocument/2006/relationships/hyperlink" Target="https://www2.svenskfotboll.se/cuper-och-serier/spelprogramresultat/?scr=table&amp;ftid=87952" TargetMode="External"/><Relationship Id="rId30" Type="http://schemas.openxmlformats.org/officeDocument/2006/relationships/hyperlink" Target="https://minfotboll.svenskfotboll.se/" TargetMode="External"/><Relationship Id="rId35" Type="http://schemas.openxmlformats.org/officeDocument/2006/relationships/hyperlink" Target="https://minfotboll.svenskfotboll.se/" TargetMode="External"/><Relationship Id="rId43" Type="http://schemas.openxmlformats.org/officeDocument/2006/relationships/hyperlink" Target="https://www2.svenskfotboll.se/cuper-och-serier/spelprogramresultat/?scr=table&amp;ftid=87952" TargetMode="External"/><Relationship Id="rId48" Type="http://schemas.openxmlformats.org/officeDocument/2006/relationships/hyperlink" Target="https://www2.svenskfotboll.se/cuper-och-serier/spelprogramresultat/?scr=table&amp;ftid=87952" TargetMode="External"/><Relationship Id="rId8" Type="http://schemas.openxmlformats.org/officeDocument/2006/relationships/hyperlink" Target="https://minfotboll.svenskfotboll.se/" TargetMode="External"/><Relationship Id="rId51" Type="http://schemas.openxmlformats.org/officeDocument/2006/relationships/hyperlink" Target="https://www2.svenskfotboll.se/cuper-och-serier/spelprogramresultat/?scr=table&amp;ftid=87952" TargetMode="External"/><Relationship Id="rId3" Type="http://schemas.openxmlformats.org/officeDocument/2006/relationships/hyperlink" Target="https://www2.svenskfotboll.se/cuper-och-serier/spelprogramresultat/?scr=table&amp;ftid=8795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0"/>
  <sheetViews>
    <sheetView tabSelected="1" zoomScale="70" zoomScaleNormal="70" workbookViewId="0">
      <selection activeCell="N24" sqref="N24"/>
    </sheetView>
  </sheetViews>
  <sheetFormatPr defaultRowHeight="14.5" x14ac:dyDescent="0.35"/>
  <cols>
    <col min="1" max="1" width="18.7265625" customWidth="1"/>
    <col min="2" max="2" width="13" customWidth="1"/>
    <col min="3" max="3" width="37.54296875" customWidth="1"/>
    <col min="11" max="11" width="11.54296875" bestFit="1" customWidth="1"/>
    <col min="15" max="15" width="13.453125" customWidth="1"/>
    <col min="20" max="20" width="14.6328125" customWidth="1"/>
    <col min="23" max="25" width="9.1796875" customWidth="1"/>
    <col min="26" max="26" width="10.81640625" bestFit="1" customWidth="1"/>
  </cols>
  <sheetData>
    <row r="1" spans="1:53" x14ac:dyDescent="0.35">
      <c r="A1" s="1" t="s">
        <v>0</v>
      </c>
      <c r="B1" s="1" t="s">
        <v>6</v>
      </c>
      <c r="C1" s="1" t="s">
        <v>1</v>
      </c>
      <c r="D1" s="1" t="s">
        <v>24</v>
      </c>
      <c r="E1" s="1" t="s">
        <v>21</v>
      </c>
      <c r="F1" s="1" t="s">
        <v>21</v>
      </c>
      <c r="G1" s="1" t="s">
        <v>21</v>
      </c>
      <c r="H1" s="1" t="s">
        <v>22</v>
      </c>
      <c r="I1" s="1" t="s">
        <v>22</v>
      </c>
      <c r="J1" s="1" t="s">
        <v>22</v>
      </c>
      <c r="K1" s="1" t="s">
        <v>7</v>
      </c>
      <c r="L1" s="1" t="s">
        <v>7</v>
      </c>
      <c r="M1" s="1" t="s">
        <v>7</v>
      </c>
      <c r="N1" s="1" t="s">
        <v>20</v>
      </c>
      <c r="O1" s="1" t="s">
        <v>79</v>
      </c>
      <c r="P1" s="47" t="s">
        <v>23</v>
      </c>
      <c r="Q1" s="48"/>
      <c r="S1" s="2"/>
    </row>
    <row r="2" spans="1:53" x14ac:dyDescent="0.35">
      <c r="A2" s="73">
        <v>44675.458333333336</v>
      </c>
      <c r="B2" s="74" t="s">
        <v>53</v>
      </c>
      <c r="C2" s="74" t="s">
        <v>52</v>
      </c>
      <c r="D2" s="75"/>
      <c r="E2" s="76"/>
      <c r="F2" s="76"/>
      <c r="G2" s="76"/>
      <c r="H2" s="76"/>
      <c r="I2" s="76"/>
      <c r="J2" s="76"/>
      <c r="K2" s="8"/>
      <c r="N2" s="79" t="s">
        <v>29</v>
      </c>
      <c r="O2" s="79"/>
      <c r="P2" s="19" t="s">
        <v>8</v>
      </c>
      <c r="Q2" s="20">
        <f>COUNTIF(E2:G36,"A")</f>
        <v>4</v>
      </c>
      <c r="S2" s="35" t="s">
        <v>12</v>
      </c>
      <c r="T2" s="36">
        <f>COUNTIF(E2:G36,"D")</f>
        <v>4</v>
      </c>
      <c r="W2" s="56"/>
      <c r="X2" t="s">
        <v>20</v>
      </c>
      <c r="Y2" t="s">
        <v>79</v>
      </c>
      <c r="Z2" t="s">
        <v>89</v>
      </c>
    </row>
    <row r="3" spans="1:53" x14ac:dyDescent="0.35">
      <c r="A3" s="77">
        <v>44682.458333333336</v>
      </c>
      <c r="B3" s="78" t="s">
        <v>54</v>
      </c>
      <c r="C3" s="78" t="s">
        <v>55</v>
      </c>
      <c r="D3" s="75"/>
      <c r="E3" s="76"/>
      <c r="F3" s="76"/>
      <c r="G3" s="76"/>
      <c r="H3" s="76"/>
      <c r="I3" s="76"/>
      <c r="J3" s="76"/>
      <c r="K3" s="8"/>
      <c r="N3" s="79" t="s">
        <v>41</v>
      </c>
      <c r="O3" s="79"/>
      <c r="P3" s="19" t="s">
        <v>9</v>
      </c>
      <c r="Q3" s="20">
        <f>COUNTIF(H2:J36,"A")</f>
        <v>3</v>
      </c>
      <c r="S3" s="37" t="s">
        <v>13</v>
      </c>
      <c r="T3" s="38">
        <f>COUNTIF(H2:J36,"D")</f>
        <v>3</v>
      </c>
      <c r="W3" s="57" t="s">
        <v>73</v>
      </c>
      <c r="X3" s="59" t="s">
        <v>82</v>
      </c>
      <c r="Y3" s="59" t="s">
        <v>82</v>
      </c>
      <c r="Z3" s="61">
        <v>44807</v>
      </c>
      <c r="AA3" t="s">
        <v>90</v>
      </c>
    </row>
    <row r="4" spans="1:53" x14ac:dyDescent="0.35">
      <c r="A4" s="73">
        <v>44681.416666666664</v>
      </c>
      <c r="B4" s="74" t="s">
        <v>53</v>
      </c>
      <c r="C4" s="74" t="s">
        <v>56</v>
      </c>
      <c r="D4" s="75"/>
      <c r="E4" s="76"/>
      <c r="F4" s="76"/>
      <c r="G4" s="76"/>
      <c r="H4" s="76"/>
      <c r="I4" s="76"/>
      <c r="J4" s="76"/>
      <c r="K4" s="8"/>
      <c r="N4" s="79" t="s">
        <v>34</v>
      </c>
      <c r="O4" s="79" t="s">
        <v>74</v>
      </c>
      <c r="P4" s="21"/>
      <c r="Q4" s="22">
        <f>SUM(Q2:Q3)</f>
        <v>7</v>
      </c>
      <c r="S4" s="39"/>
      <c r="T4" s="40">
        <f>SUM(T2:T3)</f>
        <v>7</v>
      </c>
      <c r="W4" s="58" t="s">
        <v>31</v>
      </c>
      <c r="X4" s="59" t="s">
        <v>82</v>
      </c>
      <c r="Y4" s="59"/>
      <c r="Z4" s="61">
        <v>44807</v>
      </c>
      <c r="AA4" t="s">
        <v>90</v>
      </c>
    </row>
    <row r="5" spans="1:53" x14ac:dyDescent="0.35">
      <c r="A5" s="73">
        <v>44688.5</v>
      </c>
      <c r="B5" s="74" t="s">
        <v>53</v>
      </c>
      <c r="C5" s="74" t="s">
        <v>57</v>
      </c>
      <c r="D5" s="75"/>
      <c r="E5" s="76"/>
      <c r="F5" s="76"/>
      <c r="G5" s="76"/>
      <c r="H5" s="76"/>
      <c r="I5" s="76"/>
      <c r="J5" s="76"/>
      <c r="K5" s="8"/>
      <c r="N5" s="79" t="s">
        <v>71</v>
      </c>
      <c r="O5" s="79"/>
      <c r="W5" s="58" t="s">
        <v>32</v>
      </c>
      <c r="X5" s="59" t="s">
        <v>82</v>
      </c>
      <c r="Y5" s="59"/>
      <c r="Z5" s="61">
        <v>44807</v>
      </c>
      <c r="AA5" t="s">
        <v>90</v>
      </c>
    </row>
    <row r="6" spans="1:53" x14ac:dyDescent="0.35">
      <c r="A6" s="77">
        <v>44688.541666666664</v>
      </c>
      <c r="B6" s="78" t="s">
        <v>54</v>
      </c>
      <c r="C6" s="78" t="s">
        <v>58</v>
      </c>
      <c r="D6" s="75"/>
      <c r="E6" s="76"/>
      <c r="F6" s="76"/>
      <c r="G6" s="76"/>
      <c r="H6" s="76"/>
      <c r="I6" s="76"/>
      <c r="J6" s="76"/>
      <c r="K6" s="8"/>
      <c r="N6" s="79" t="s">
        <v>32</v>
      </c>
      <c r="O6" s="79" t="s">
        <v>73</v>
      </c>
      <c r="P6" s="23" t="s">
        <v>10</v>
      </c>
      <c r="Q6" s="24">
        <f>COUNTIF(E2:G36,"B")</f>
        <v>3</v>
      </c>
      <c r="S6" s="41" t="s">
        <v>43</v>
      </c>
      <c r="T6" s="42">
        <f>COUNTIF(E2:G36,"E")</f>
        <v>0</v>
      </c>
      <c r="W6" s="58" t="s">
        <v>25</v>
      </c>
      <c r="X6" s="59"/>
      <c r="Y6" s="59"/>
    </row>
    <row r="7" spans="1:53" x14ac:dyDescent="0.35">
      <c r="A7" s="73">
        <v>44695.416666666664</v>
      </c>
      <c r="B7" s="74" t="s">
        <v>53</v>
      </c>
      <c r="C7" s="74" t="s">
        <v>59</v>
      </c>
      <c r="D7" s="75"/>
      <c r="E7" s="76"/>
      <c r="F7" s="76"/>
      <c r="G7" s="76"/>
      <c r="H7" s="76"/>
      <c r="I7" s="76"/>
      <c r="J7" s="76"/>
      <c r="K7" s="8"/>
      <c r="N7" s="79" t="s">
        <v>40</v>
      </c>
      <c r="O7" s="79" t="s">
        <v>76</v>
      </c>
      <c r="P7" s="25" t="s">
        <v>26</v>
      </c>
      <c r="Q7" s="26">
        <f>COUNTIF(H2:J36,"B")</f>
        <v>4</v>
      </c>
      <c r="S7" s="43" t="s">
        <v>44</v>
      </c>
      <c r="T7" s="44">
        <f>COUNTIF(H2:J36,"E")</f>
        <v>0</v>
      </c>
      <c r="W7" s="58" t="s">
        <v>29</v>
      </c>
      <c r="X7" s="59" t="s">
        <v>82</v>
      </c>
      <c r="Y7" s="59"/>
      <c r="Z7" s="61">
        <v>44807</v>
      </c>
      <c r="AA7" t="s">
        <v>90</v>
      </c>
    </row>
    <row r="8" spans="1:53" x14ac:dyDescent="0.35">
      <c r="A8" s="77">
        <v>44695.666666666664</v>
      </c>
      <c r="B8" s="78" t="s">
        <v>54</v>
      </c>
      <c r="C8" s="78" t="s">
        <v>60</v>
      </c>
      <c r="D8" s="75"/>
      <c r="E8" s="76"/>
      <c r="F8" s="76"/>
      <c r="G8" s="76"/>
      <c r="H8" s="76"/>
      <c r="I8" s="76"/>
      <c r="J8" s="76"/>
      <c r="K8" s="8"/>
      <c r="N8" s="79" t="s">
        <v>74</v>
      </c>
      <c r="O8" s="79"/>
      <c r="P8" s="27"/>
      <c r="Q8" s="28">
        <f>Q6+Q7</f>
        <v>7</v>
      </c>
      <c r="S8" s="45"/>
      <c r="T8" s="46">
        <f>SUM(T6:T7)</f>
        <v>0</v>
      </c>
      <c r="W8" s="58" t="s">
        <v>40</v>
      </c>
      <c r="X8" s="59" t="s">
        <v>82</v>
      </c>
      <c r="Y8" s="59"/>
      <c r="Z8" s="61">
        <v>44807</v>
      </c>
    </row>
    <row r="9" spans="1:53" x14ac:dyDescent="0.35">
      <c r="A9" s="73">
        <v>44702.541666666664</v>
      </c>
      <c r="B9" s="74" t="s">
        <v>53</v>
      </c>
      <c r="C9" s="74" t="s">
        <v>61</v>
      </c>
      <c r="D9" s="75"/>
      <c r="E9" s="76"/>
      <c r="F9" s="76"/>
      <c r="G9" s="76"/>
      <c r="H9" s="76"/>
      <c r="I9" s="76"/>
      <c r="J9" s="76"/>
      <c r="K9" s="49"/>
      <c r="L9" s="12"/>
      <c r="M9" s="12"/>
      <c r="N9" s="90" t="s">
        <v>31</v>
      </c>
      <c r="O9" s="90"/>
      <c r="P9" s="12"/>
      <c r="Q9" s="50"/>
      <c r="R9" s="12"/>
      <c r="S9" s="12"/>
      <c r="T9" s="50"/>
      <c r="U9" s="12"/>
      <c r="V9" s="12"/>
      <c r="W9" s="58"/>
      <c r="X9" s="59"/>
      <c r="Y9" s="59"/>
    </row>
    <row r="10" spans="1:53" s="7" customFormat="1" x14ac:dyDescent="0.35">
      <c r="A10" s="77">
        <v>44702.541666666664</v>
      </c>
      <c r="B10" s="78" t="s">
        <v>54</v>
      </c>
      <c r="C10" s="78" t="s">
        <v>62</v>
      </c>
      <c r="D10" s="75"/>
      <c r="E10" s="76"/>
      <c r="F10" s="76"/>
      <c r="G10" s="76"/>
      <c r="H10" s="76"/>
      <c r="I10" s="76"/>
      <c r="J10" s="76"/>
      <c r="K10" s="49"/>
      <c r="L10" s="12"/>
      <c r="M10" s="12"/>
      <c r="N10" s="90" t="s">
        <v>38</v>
      </c>
      <c r="O10" s="91" t="s">
        <v>80</v>
      </c>
      <c r="P10" s="12"/>
      <c r="Q10" s="12"/>
      <c r="R10" s="12"/>
      <c r="S10" s="12"/>
      <c r="T10" s="12"/>
      <c r="U10" s="12"/>
      <c r="V10" s="12"/>
      <c r="W10" s="58" t="s">
        <v>74</v>
      </c>
      <c r="X10" s="60" t="s">
        <v>82</v>
      </c>
      <c r="Y10" s="60" t="s">
        <v>82</v>
      </c>
      <c r="Z10" s="61">
        <v>44807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1:53" x14ac:dyDescent="0.35">
      <c r="A11" s="73">
        <v>44710.5</v>
      </c>
      <c r="B11" s="74" t="s">
        <v>53</v>
      </c>
      <c r="C11" s="74" t="s">
        <v>63</v>
      </c>
      <c r="D11" s="75"/>
      <c r="E11" s="76"/>
      <c r="F11" s="76"/>
      <c r="G11" s="76"/>
      <c r="H11" s="76"/>
      <c r="I11" s="76"/>
      <c r="J11" s="76"/>
      <c r="K11" s="8"/>
      <c r="N11" s="90" t="s">
        <v>72</v>
      </c>
      <c r="O11" s="79"/>
      <c r="P11" s="29" t="s">
        <v>11</v>
      </c>
      <c r="Q11" s="30">
        <f>COUNTIF(E2:G36,"C")</f>
        <v>3</v>
      </c>
      <c r="R11" s="12"/>
      <c r="S11" s="12"/>
      <c r="T11" s="50"/>
      <c r="U11" s="12"/>
      <c r="V11" s="12"/>
      <c r="W11" s="58" t="s">
        <v>51</v>
      </c>
      <c r="X11" s="59"/>
      <c r="Y11" s="59"/>
    </row>
    <row r="12" spans="1:53" x14ac:dyDescent="0.35">
      <c r="A12" s="77">
        <v>44710.583333333336</v>
      </c>
      <c r="B12" s="78" t="s">
        <v>54</v>
      </c>
      <c r="C12" s="78" t="s">
        <v>85</v>
      </c>
      <c r="D12" s="75"/>
      <c r="E12" s="76"/>
      <c r="F12" s="76"/>
      <c r="G12" s="76"/>
      <c r="H12" s="76"/>
      <c r="I12" s="76"/>
      <c r="J12" s="76"/>
      <c r="K12" s="8"/>
      <c r="N12" s="90" t="s">
        <v>76</v>
      </c>
      <c r="O12" s="79"/>
      <c r="P12" s="31" t="s">
        <v>45</v>
      </c>
      <c r="Q12" s="32">
        <f>COUNTIF(H2:J36,"C")</f>
        <v>4</v>
      </c>
      <c r="W12" s="58" t="s">
        <v>34</v>
      </c>
      <c r="X12" s="59" t="s">
        <v>82</v>
      </c>
      <c r="Y12" s="59" t="s">
        <v>82</v>
      </c>
      <c r="Z12" s="61">
        <v>44807</v>
      </c>
    </row>
    <row r="13" spans="1:53" x14ac:dyDescent="0.35">
      <c r="A13" s="73">
        <v>44716.479166666664</v>
      </c>
      <c r="B13" s="74" t="s">
        <v>53</v>
      </c>
      <c r="C13" s="74" t="s">
        <v>64</v>
      </c>
      <c r="D13" s="75"/>
      <c r="E13" s="76"/>
      <c r="F13" s="76"/>
      <c r="G13" s="76"/>
      <c r="H13" s="76"/>
      <c r="I13" s="76"/>
      <c r="J13" s="76"/>
      <c r="K13" s="8"/>
      <c r="N13" s="79" t="s">
        <v>83</v>
      </c>
      <c r="O13" s="79" t="s">
        <v>42</v>
      </c>
      <c r="P13" s="33"/>
      <c r="Q13" s="34">
        <f>SUM(Q11:Q12)</f>
        <v>7</v>
      </c>
      <c r="W13" s="58" t="s">
        <v>35</v>
      </c>
      <c r="X13" s="59" t="s">
        <v>88</v>
      </c>
      <c r="Y13" s="59"/>
      <c r="Z13" s="61">
        <v>44807</v>
      </c>
    </row>
    <row r="14" spans="1:53" x14ac:dyDescent="0.35">
      <c r="A14" s="77">
        <v>44717.416666666664</v>
      </c>
      <c r="B14" s="78" t="s">
        <v>54</v>
      </c>
      <c r="C14" s="78" t="s">
        <v>65</v>
      </c>
      <c r="D14" s="75"/>
      <c r="E14" s="76"/>
      <c r="F14" s="76"/>
      <c r="G14" s="76"/>
      <c r="H14" s="76"/>
      <c r="I14" s="76"/>
      <c r="J14" s="76"/>
      <c r="K14" s="8"/>
      <c r="N14" s="79" t="s">
        <v>36</v>
      </c>
      <c r="O14" s="79" t="s">
        <v>27</v>
      </c>
      <c r="W14" s="58" t="s">
        <v>30</v>
      </c>
      <c r="X14" s="59"/>
      <c r="Y14" s="59"/>
    </row>
    <row r="15" spans="1:53" x14ac:dyDescent="0.35">
      <c r="A15" s="77">
        <v>44723.479166666664</v>
      </c>
      <c r="B15" s="78" t="s">
        <v>54</v>
      </c>
      <c r="C15" s="78" t="s">
        <v>66</v>
      </c>
      <c r="D15" s="75"/>
      <c r="E15" s="76"/>
      <c r="F15" s="76"/>
      <c r="G15" s="76"/>
      <c r="H15" s="76"/>
      <c r="I15" s="76"/>
      <c r="J15" s="14"/>
      <c r="K15" s="8"/>
      <c r="N15" s="79" t="s">
        <v>73</v>
      </c>
      <c r="O15" s="79"/>
      <c r="W15" s="58" t="s">
        <v>38</v>
      </c>
      <c r="X15" s="59" t="s">
        <v>82</v>
      </c>
      <c r="Y15" s="59"/>
    </row>
    <row r="16" spans="1:53" x14ac:dyDescent="0.35">
      <c r="A16" s="73">
        <v>44724.458333333336</v>
      </c>
      <c r="B16" s="74" t="s">
        <v>53</v>
      </c>
      <c r="C16" s="74" t="s">
        <v>67</v>
      </c>
      <c r="D16" s="75"/>
      <c r="E16" s="76"/>
      <c r="F16" s="76"/>
      <c r="G16" s="76"/>
      <c r="H16" s="76"/>
      <c r="I16" s="76"/>
      <c r="J16" s="14"/>
      <c r="K16" s="8"/>
      <c r="N16" s="79" t="s">
        <v>80</v>
      </c>
      <c r="O16" s="79"/>
      <c r="W16" s="58" t="s">
        <v>27</v>
      </c>
      <c r="X16" s="59" t="s">
        <v>82</v>
      </c>
      <c r="Y16" s="59" t="s">
        <v>82</v>
      </c>
    </row>
    <row r="17" spans="1:27" x14ac:dyDescent="0.35">
      <c r="A17" s="77">
        <v>44730.416666666664</v>
      </c>
      <c r="B17" s="78" t="s">
        <v>54</v>
      </c>
      <c r="C17" s="78" t="s">
        <v>68</v>
      </c>
      <c r="D17" s="75"/>
      <c r="E17" s="76"/>
      <c r="F17" s="76"/>
      <c r="G17" s="76"/>
      <c r="H17" s="76"/>
      <c r="I17" s="76"/>
      <c r="J17" s="76"/>
      <c r="K17" s="8"/>
      <c r="N17" s="79" t="s">
        <v>27</v>
      </c>
      <c r="O17" s="79" t="s">
        <v>34</v>
      </c>
      <c r="Q17" t="s">
        <v>14</v>
      </c>
      <c r="R17">
        <f>COUNTIF(D2:D36,Q17)</f>
        <v>1</v>
      </c>
      <c r="W17" s="58" t="s">
        <v>75</v>
      </c>
      <c r="X17" s="59"/>
      <c r="Y17" s="59"/>
    </row>
    <row r="18" spans="1:27" x14ac:dyDescent="0.35">
      <c r="A18" s="73">
        <v>44731.708333333336</v>
      </c>
      <c r="B18" s="74" t="s">
        <v>53</v>
      </c>
      <c r="C18" s="74" t="s">
        <v>69</v>
      </c>
      <c r="D18" s="75"/>
      <c r="E18" s="76"/>
      <c r="F18" s="76"/>
      <c r="G18" s="76"/>
      <c r="H18" s="76"/>
      <c r="I18" s="76"/>
      <c r="J18" s="76"/>
      <c r="N18" s="79" t="s">
        <v>84</v>
      </c>
      <c r="O18" s="79" t="s">
        <v>41</v>
      </c>
      <c r="Q18" t="s">
        <v>15</v>
      </c>
      <c r="R18">
        <f>COUNTIF(D2:D36,Q18)</f>
        <v>3</v>
      </c>
      <c r="W18" s="58" t="s">
        <v>49</v>
      </c>
      <c r="X18" s="59" t="s">
        <v>82</v>
      </c>
      <c r="Y18" s="59"/>
      <c r="Z18" s="61">
        <v>44675</v>
      </c>
    </row>
    <row r="19" spans="1:27" x14ac:dyDescent="0.35">
      <c r="A19" s="77">
        <v>44734.770833333336</v>
      </c>
      <c r="B19" s="78" t="s">
        <v>54</v>
      </c>
      <c r="C19" s="78" t="s">
        <v>86</v>
      </c>
      <c r="D19" s="75"/>
      <c r="E19" s="76"/>
      <c r="F19" s="76"/>
      <c r="G19" s="76"/>
      <c r="H19" s="76"/>
      <c r="I19" s="76"/>
      <c r="J19" s="14"/>
      <c r="N19" s="79" t="s">
        <v>81</v>
      </c>
      <c r="O19" s="79"/>
      <c r="Q19" t="s">
        <v>16</v>
      </c>
      <c r="R19">
        <f>COUNTIF(D2:D36,Q19)</f>
        <v>3</v>
      </c>
      <c r="W19" s="58" t="s">
        <v>41</v>
      </c>
      <c r="X19" s="59" t="s">
        <v>82</v>
      </c>
      <c r="Y19" s="59" t="s">
        <v>82</v>
      </c>
      <c r="Z19" s="61">
        <v>44675</v>
      </c>
    </row>
    <row r="20" spans="1:27" x14ac:dyDescent="0.35">
      <c r="A20" s="73">
        <v>44738.625</v>
      </c>
      <c r="B20" s="74" t="s">
        <v>53</v>
      </c>
      <c r="C20" s="74" t="s">
        <v>87</v>
      </c>
      <c r="D20" s="75"/>
      <c r="E20" s="76"/>
      <c r="F20" s="76"/>
      <c r="G20" s="76"/>
      <c r="H20" s="76"/>
      <c r="I20" s="76"/>
      <c r="J20" s="14"/>
      <c r="N20" s="79" t="s">
        <v>35</v>
      </c>
      <c r="O20" s="79"/>
      <c r="W20" s="58" t="s">
        <v>72</v>
      </c>
      <c r="X20" s="59" t="s">
        <v>82</v>
      </c>
      <c r="Y20" s="59"/>
      <c r="Z20" s="61">
        <v>44675</v>
      </c>
    </row>
    <row r="21" spans="1:27" x14ac:dyDescent="0.35">
      <c r="A21" s="52"/>
      <c r="B21" s="53"/>
      <c r="C21" s="53"/>
      <c r="D21" s="54"/>
      <c r="E21" s="55"/>
      <c r="F21" s="55"/>
      <c r="G21" s="55"/>
      <c r="H21" s="55"/>
      <c r="I21" s="55"/>
      <c r="J21" s="55"/>
      <c r="W21" s="58"/>
      <c r="X21" s="59"/>
      <c r="Y21" s="59"/>
      <c r="Z21" s="61"/>
    </row>
    <row r="22" spans="1:27" x14ac:dyDescent="0.35">
      <c r="A22" s="52"/>
      <c r="B22" s="85"/>
      <c r="C22" s="53"/>
      <c r="D22" s="54"/>
      <c r="E22" s="55"/>
      <c r="F22" s="55"/>
      <c r="G22" s="55"/>
      <c r="H22" s="55"/>
      <c r="I22" s="55"/>
      <c r="J22" s="55"/>
      <c r="W22" s="58" t="s">
        <v>71</v>
      </c>
      <c r="X22" s="59" t="s">
        <v>82</v>
      </c>
      <c r="Y22" s="59"/>
      <c r="Z22" s="61">
        <v>44675</v>
      </c>
      <c r="AA22" t="s">
        <v>90</v>
      </c>
    </row>
    <row r="23" spans="1:27" x14ac:dyDescent="0.35">
      <c r="A23" s="84" t="s">
        <v>92</v>
      </c>
      <c r="B23" s="81" t="s">
        <v>54</v>
      </c>
      <c r="C23" s="82" t="s">
        <v>95</v>
      </c>
      <c r="D23" s="13" t="str">
        <f t="shared" ref="D23:D37" si="0">CONCATENATE(E23,G23,H23,J23,F23,I23)</f>
        <v>AB</v>
      </c>
      <c r="E23" s="14" t="s">
        <v>2</v>
      </c>
      <c r="F23" s="14" t="s">
        <v>4</v>
      </c>
      <c r="G23" s="14"/>
      <c r="H23" s="14"/>
      <c r="I23" s="14"/>
      <c r="J23" s="76"/>
      <c r="N23" t="s">
        <v>31</v>
      </c>
      <c r="O23" t="s">
        <v>40</v>
      </c>
      <c r="W23" s="58" t="s">
        <v>42</v>
      </c>
      <c r="X23" s="59" t="s">
        <v>82</v>
      </c>
      <c r="Y23" s="59"/>
      <c r="Z23" s="61">
        <v>44675</v>
      </c>
      <c r="AA23" t="s">
        <v>90</v>
      </c>
    </row>
    <row r="24" spans="1:27" x14ac:dyDescent="0.35">
      <c r="A24" s="87" t="s">
        <v>93</v>
      </c>
      <c r="B24" s="86" t="s">
        <v>53</v>
      </c>
      <c r="C24" s="88" t="s">
        <v>94</v>
      </c>
      <c r="D24" s="13" t="str">
        <f t="shared" si="0"/>
        <v>CD</v>
      </c>
      <c r="E24" s="14" t="s">
        <v>3</v>
      </c>
      <c r="F24" s="14" t="s">
        <v>5</v>
      </c>
      <c r="G24" s="14"/>
      <c r="H24" s="14"/>
      <c r="I24" s="14"/>
      <c r="J24" s="76"/>
      <c r="N24" t="s">
        <v>41</v>
      </c>
      <c r="O24" t="s">
        <v>72</v>
      </c>
      <c r="Q24" t="s">
        <v>17</v>
      </c>
      <c r="R24">
        <f>COUNTIF(D2:D36,Q24)</f>
        <v>3</v>
      </c>
      <c r="W24" s="58" t="s">
        <v>76</v>
      </c>
      <c r="X24" s="59" t="s">
        <v>82</v>
      </c>
      <c r="Y24" s="59" t="s">
        <v>82</v>
      </c>
      <c r="Z24" s="61">
        <v>44675</v>
      </c>
      <c r="AA24" t="s">
        <v>90</v>
      </c>
    </row>
    <row r="25" spans="1:27" x14ac:dyDescent="0.35">
      <c r="A25" s="80" t="s">
        <v>96</v>
      </c>
      <c r="B25" s="81" t="s">
        <v>54</v>
      </c>
      <c r="C25" s="82" t="s">
        <v>97</v>
      </c>
      <c r="D25" s="13" t="str">
        <f t="shared" si="0"/>
        <v>AD</v>
      </c>
      <c r="E25" s="14"/>
      <c r="F25" s="14"/>
      <c r="G25" s="14"/>
      <c r="H25" s="14" t="s">
        <v>2</v>
      </c>
      <c r="I25" s="14" t="s">
        <v>5</v>
      </c>
      <c r="J25" s="76"/>
      <c r="N25" t="s">
        <v>32</v>
      </c>
      <c r="Q25" t="s">
        <v>18</v>
      </c>
      <c r="R25">
        <f>COUNTIF(D2:D36,Q25)</f>
        <v>3</v>
      </c>
      <c r="W25" s="58" t="s">
        <v>33</v>
      </c>
      <c r="X25" s="59"/>
      <c r="Y25" s="59"/>
    </row>
    <row r="26" spans="1:27" x14ac:dyDescent="0.35">
      <c r="A26" s="89" t="s">
        <v>98</v>
      </c>
      <c r="B26" s="86" t="s">
        <v>53</v>
      </c>
      <c r="C26" s="88" t="s">
        <v>99</v>
      </c>
      <c r="D26" s="13" t="str">
        <f t="shared" si="0"/>
        <v>BC</v>
      </c>
      <c r="E26" s="14"/>
      <c r="F26" s="14"/>
      <c r="G26" s="14"/>
      <c r="H26" s="14" t="s">
        <v>4</v>
      </c>
      <c r="I26" s="14" t="s">
        <v>3</v>
      </c>
      <c r="J26" s="76"/>
      <c r="N26" t="s">
        <v>83</v>
      </c>
      <c r="Q26" t="s">
        <v>19</v>
      </c>
      <c r="R26">
        <f>COUNTIF(D2:D36,Q26)</f>
        <v>1</v>
      </c>
      <c r="W26" s="58" t="s">
        <v>36</v>
      </c>
      <c r="X26" s="59" t="s">
        <v>82</v>
      </c>
      <c r="Y26" s="59"/>
      <c r="Z26" s="61">
        <v>44675</v>
      </c>
      <c r="AA26" t="s">
        <v>90</v>
      </c>
    </row>
    <row r="27" spans="1:27" x14ac:dyDescent="0.35">
      <c r="A27" s="83" t="s">
        <v>100</v>
      </c>
      <c r="B27" s="81" t="s">
        <v>54</v>
      </c>
      <c r="C27" s="82" t="s">
        <v>101</v>
      </c>
      <c r="D27" s="13" t="str">
        <f t="shared" si="0"/>
        <v>AC</v>
      </c>
      <c r="E27" s="14" t="s">
        <v>2</v>
      </c>
      <c r="F27" s="14" t="s">
        <v>3</v>
      </c>
      <c r="G27" s="14"/>
      <c r="H27" s="14"/>
      <c r="I27" s="14"/>
      <c r="J27" s="76"/>
      <c r="N27" t="s">
        <v>29</v>
      </c>
      <c r="O27" t="s">
        <v>32</v>
      </c>
      <c r="W27" s="58" t="s">
        <v>77</v>
      </c>
      <c r="X27" s="59" t="s">
        <v>82</v>
      </c>
      <c r="Y27" s="59" t="s">
        <v>82</v>
      </c>
      <c r="Z27" s="61">
        <v>44675</v>
      </c>
    </row>
    <row r="28" spans="1:27" x14ac:dyDescent="0.35">
      <c r="A28" s="89" t="s">
        <v>102</v>
      </c>
      <c r="B28" s="86" t="s">
        <v>53</v>
      </c>
      <c r="C28" s="88" t="s">
        <v>103</v>
      </c>
      <c r="D28" s="13" t="str">
        <f t="shared" si="0"/>
        <v>BD</v>
      </c>
      <c r="E28" s="14" t="s">
        <v>4</v>
      </c>
      <c r="F28" s="14" t="s">
        <v>5</v>
      </c>
      <c r="G28" s="14"/>
      <c r="H28" s="14"/>
      <c r="I28" s="14"/>
      <c r="J28" s="76"/>
      <c r="N28" t="s">
        <v>34</v>
      </c>
      <c r="O28" t="s">
        <v>76</v>
      </c>
      <c r="Q28" t="s">
        <v>46</v>
      </c>
      <c r="R28">
        <f>COUNTIF(D3:D37,Q28)</f>
        <v>0</v>
      </c>
      <c r="W28" s="58" t="s">
        <v>78</v>
      </c>
      <c r="X28" s="59" t="s">
        <v>88</v>
      </c>
      <c r="Y28" s="59" t="s">
        <v>82</v>
      </c>
      <c r="Z28" s="61"/>
    </row>
    <row r="29" spans="1:27" x14ac:dyDescent="0.35">
      <c r="A29" s="83" t="s">
        <v>104</v>
      </c>
      <c r="B29" s="81" t="s">
        <v>54</v>
      </c>
      <c r="C29" s="82" t="s">
        <v>55</v>
      </c>
      <c r="D29" s="13" t="str">
        <f t="shared" si="0"/>
        <v>BC</v>
      </c>
      <c r="E29" s="14"/>
      <c r="F29" s="14"/>
      <c r="G29" s="14"/>
      <c r="H29" s="14" t="s">
        <v>4</v>
      </c>
      <c r="I29" s="14" t="s">
        <v>3</v>
      </c>
      <c r="J29" s="76"/>
      <c r="N29" t="s">
        <v>36</v>
      </c>
      <c r="Q29" t="s">
        <v>47</v>
      </c>
      <c r="R29">
        <f>COUNTIF(D5:D39,Q29)</f>
        <v>0</v>
      </c>
      <c r="W29" s="58" t="s">
        <v>91</v>
      </c>
      <c r="X29" s="59"/>
      <c r="Y29" s="59"/>
    </row>
    <row r="30" spans="1:27" x14ac:dyDescent="0.35">
      <c r="A30" s="87" t="s">
        <v>105</v>
      </c>
      <c r="B30" s="86" t="s">
        <v>53</v>
      </c>
      <c r="C30" s="88" t="s">
        <v>106</v>
      </c>
      <c r="D30" s="13" t="str">
        <f t="shared" si="0"/>
        <v>AD</v>
      </c>
      <c r="E30" s="14"/>
      <c r="F30" s="14"/>
      <c r="G30" s="14"/>
      <c r="H30" s="14" t="s">
        <v>2</v>
      </c>
      <c r="I30" s="14" t="s">
        <v>5</v>
      </c>
      <c r="J30" s="76"/>
      <c r="N30" t="s">
        <v>81</v>
      </c>
      <c r="Q30" t="s">
        <v>48</v>
      </c>
      <c r="R30">
        <f>COUNTIF(D2:D40,Q30)</f>
        <v>0</v>
      </c>
    </row>
    <row r="31" spans="1:27" x14ac:dyDescent="0.35">
      <c r="A31" s="87" t="s">
        <v>107</v>
      </c>
      <c r="B31" s="86" t="s">
        <v>53</v>
      </c>
      <c r="C31" s="88" t="s">
        <v>108</v>
      </c>
      <c r="D31" s="13" t="str">
        <f t="shared" si="0"/>
        <v>BD</v>
      </c>
      <c r="E31" s="14"/>
      <c r="F31" s="14"/>
      <c r="G31" s="14"/>
      <c r="H31" s="14" t="s">
        <v>4</v>
      </c>
      <c r="I31" s="14" t="s">
        <v>5</v>
      </c>
      <c r="J31" s="76"/>
      <c r="N31" t="s">
        <v>80</v>
      </c>
    </row>
    <row r="32" spans="1:27" x14ac:dyDescent="0.35">
      <c r="A32" s="83" t="s">
        <v>109</v>
      </c>
      <c r="B32" s="81" t="s">
        <v>54</v>
      </c>
      <c r="C32" s="82" t="s">
        <v>110</v>
      </c>
      <c r="D32" s="13" t="str">
        <f t="shared" si="0"/>
        <v>AC</v>
      </c>
      <c r="E32" s="14" t="s">
        <v>2</v>
      </c>
      <c r="F32" s="14" t="s">
        <v>3</v>
      </c>
      <c r="G32" s="14"/>
      <c r="H32" s="14"/>
      <c r="I32" s="14"/>
      <c r="J32" s="76"/>
      <c r="N32" t="s">
        <v>40</v>
      </c>
      <c r="O32" t="s">
        <v>41</v>
      </c>
      <c r="W32" s="58"/>
      <c r="X32" s="59"/>
      <c r="Y32" s="59"/>
    </row>
    <row r="33" spans="1:15" x14ac:dyDescent="0.35">
      <c r="A33" s="87" t="s">
        <v>111</v>
      </c>
      <c r="B33" s="86" t="s">
        <v>53</v>
      </c>
      <c r="C33" s="88" t="s">
        <v>112</v>
      </c>
      <c r="D33" s="13" t="str">
        <f t="shared" si="0"/>
        <v>AD</v>
      </c>
      <c r="E33" s="14" t="s">
        <v>2</v>
      </c>
      <c r="F33" s="14" t="s">
        <v>5</v>
      </c>
      <c r="G33" s="14"/>
      <c r="H33" s="14"/>
      <c r="I33" s="14"/>
      <c r="J33" s="76"/>
      <c r="N33" t="s">
        <v>76</v>
      </c>
      <c r="O33" t="s">
        <v>36</v>
      </c>
    </row>
    <row r="34" spans="1:15" x14ac:dyDescent="0.35">
      <c r="A34" s="83" t="s">
        <v>113</v>
      </c>
      <c r="B34" s="81" t="s">
        <v>54</v>
      </c>
      <c r="C34" s="82" t="s">
        <v>114</v>
      </c>
      <c r="D34" s="13" t="str">
        <f t="shared" si="0"/>
        <v>BC</v>
      </c>
      <c r="E34" s="14"/>
      <c r="F34" s="14"/>
      <c r="G34" s="14"/>
      <c r="H34" s="14" t="s">
        <v>4</v>
      </c>
      <c r="I34" s="14" t="s">
        <v>3</v>
      </c>
      <c r="J34" s="76"/>
      <c r="N34" t="s">
        <v>38</v>
      </c>
    </row>
    <row r="35" spans="1:15" x14ac:dyDescent="0.35">
      <c r="A35" s="83" t="s">
        <v>115</v>
      </c>
      <c r="B35" s="81" t="s">
        <v>54</v>
      </c>
      <c r="C35" s="82" t="s">
        <v>116</v>
      </c>
      <c r="D35" s="13" t="str">
        <f t="shared" si="0"/>
        <v>BD</v>
      </c>
      <c r="E35" s="14" t="s">
        <v>4</v>
      </c>
      <c r="F35" s="14" t="s">
        <v>5</v>
      </c>
      <c r="G35" s="14"/>
      <c r="H35" s="14"/>
      <c r="I35" s="14"/>
      <c r="J35" s="76"/>
      <c r="N35" t="s">
        <v>27</v>
      </c>
      <c r="O35" t="s">
        <v>74</v>
      </c>
    </row>
    <row r="36" spans="1:15" x14ac:dyDescent="0.35">
      <c r="A36" s="87" t="s">
        <v>118</v>
      </c>
      <c r="B36" s="86" t="s">
        <v>53</v>
      </c>
      <c r="C36" s="88" t="s">
        <v>117</v>
      </c>
      <c r="D36" s="13" t="str">
        <f t="shared" si="0"/>
        <v>AC</v>
      </c>
      <c r="E36" s="14"/>
      <c r="F36" s="14"/>
      <c r="G36" s="14"/>
      <c r="H36" s="14" t="s">
        <v>2</v>
      </c>
      <c r="I36" s="14" t="s">
        <v>3</v>
      </c>
      <c r="J36" s="14"/>
      <c r="N36" t="s">
        <v>71</v>
      </c>
    </row>
    <row r="37" spans="1:15" x14ac:dyDescent="0.35">
      <c r="A37" s="87" t="s">
        <v>119</v>
      </c>
      <c r="B37" s="86" t="s">
        <v>53</v>
      </c>
      <c r="C37" s="88" t="s">
        <v>120</v>
      </c>
      <c r="D37" s="13" t="str">
        <f t="shared" si="0"/>
        <v>CD</v>
      </c>
      <c r="E37" s="14" t="s">
        <v>3</v>
      </c>
      <c r="F37" s="14" t="s">
        <v>5</v>
      </c>
      <c r="G37" s="14"/>
      <c r="H37" s="14"/>
      <c r="I37" s="14"/>
      <c r="J37" s="14"/>
      <c r="N37" t="s">
        <v>42</v>
      </c>
      <c r="O37" t="s">
        <v>121</v>
      </c>
    </row>
    <row r="40" spans="1:15" x14ac:dyDescent="0.35">
      <c r="H40" s="12"/>
    </row>
  </sheetData>
  <sortState xmlns:xlrd2="http://schemas.microsoft.com/office/spreadsheetml/2017/richdata2" ref="A1:T42">
    <sortCondition ref="A1"/>
  </sortState>
  <hyperlinks>
    <hyperlink ref="C3" r:id="rId1" location="/magazinegameview/924652" xr:uid="{EB93547F-CBF2-41DC-9469-D33807B36918}"/>
    <hyperlink ref="C7" r:id="rId2" location="/magazinegameview/924462" xr:uid="{F6024141-FB7D-4292-B9B7-C2BB4DEA524F}"/>
    <hyperlink ref="B2" r:id="rId3" display="F11 NV Blå" xr:uid="{C7FA5D90-6203-478A-85F8-221A7D39B5E6}"/>
    <hyperlink ref="C2" r:id="rId4" location="/magazinegameview/924503" xr:uid="{BB0EA4B2-C06E-412B-AD6C-F12E87E24CDA}"/>
    <hyperlink ref="C4" r:id="rId5" location="/magazinegameview/924455" xr:uid="{B790E341-D96D-4E9D-8BCD-4653835A987F}"/>
    <hyperlink ref="C6" r:id="rId6" location="/magazinegameview/924635" xr:uid="{ED709BD5-206F-4F79-9B8F-D5D57ECA061D}"/>
    <hyperlink ref="C5" r:id="rId7" location="/magazinegameview/924444" xr:uid="{A17F6B73-9909-40E3-8029-70B92600861B}"/>
    <hyperlink ref="C10" r:id="rId8" location="/magazinegameview/924633" xr:uid="{31682FE7-A50F-45B7-BCF3-C4A74905A056}"/>
    <hyperlink ref="C12" r:id="rId9" location="/magazinegameview/924699" display="Mariebo IK vit - Nässjö FF blå" xr:uid="{C8297E77-DA63-4329-A3ED-41B11DF8B4FC}"/>
    <hyperlink ref="C8" r:id="rId10" display="Habo IF blå - Nässjö FF blå" xr:uid="{BF19211C-14FB-4287-B20C-B753A33567DE}"/>
    <hyperlink ref="C11" r:id="rId11" location="/magazinegameview/924542" xr:uid="{BA4DF910-3C58-4908-A60F-1863078E9643}"/>
    <hyperlink ref="C13" r:id="rId12" location="/magazinegameview/924543" display="Nässjö FF blå - Mariebo" xr:uid="{3DE6649B-5913-47FE-AF70-72ED589C8F52}"/>
    <hyperlink ref="C9" r:id="rId13" location="/magazinegameview/924556" xr:uid="{989269E3-C93D-4E72-87E8-5E073C8818A5}"/>
    <hyperlink ref="B4" r:id="rId14" display="F11 NV Blå" xr:uid="{6091843A-69A8-4B47-ABC3-FBF7BF74F70B}"/>
    <hyperlink ref="B5" r:id="rId15" display="F11 NV Blå" xr:uid="{D04A8006-29A3-495F-B4F3-F156D884E28D}"/>
    <hyperlink ref="B6" r:id="rId16" location="/leaguesite/27641" xr:uid="{36C4C2DD-4B50-46BD-94A3-0A68357F7C78}"/>
    <hyperlink ref="B7" r:id="rId17" display="F11 NV Blå" xr:uid="{4B53924C-A480-47EE-ABD0-397EF40669FB}"/>
    <hyperlink ref="B8" r:id="rId18" location="/leaguesite/27641" xr:uid="{10799701-9ED2-46CD-A0DD-796DEBB4B9EE}"/>
    <hyperlink ref="B9" r:id="rId19" display="F11 NV Blå" xr:uid="{72A45F4C-C262-4045-9A38-1B6FD969D435}"/>
    <hyperlink ref="B10" r:id="rId20" location="/leaguesite/27641" xr:uid="{200672C8-7139-4D99-B8A6-86EAB005AEA0}"/>
    <hyperlink ref="B11" r:id="rId21" display="F11 NV Blå" xr:uid="{82697FE7-4106-405F-AFBE-83F88D3B1324}"/>
    <hyperlink ref="B12" r:id="rId22" location="/leaguesite/27641" xr:uid="{5E24EEFB-6F7C-44DC-AE00-DCC9E8787FEC}"/>
    <hyperlink ref="B13" r:id="rId23" display="F11 NV Blå" xr:uid="{043B54A1-A703-4D94-A746-A42CC19DFFF4}"/>
    <hyperlink ref="C14" r:id="rId24" location="/magazinegameview/924697" xr:uid="{EE38BCF4-7192-4D8B-B4C7-998EFD44B199}"/>
    <hyperlink ref="C15" r:id="rId25" location="/magazinegameview/924543" display="Nässjö FF blå - Mariebo" xr:uid="{97A261A5-E8DF-4CD8-87E5-D38898B27EC0}"/>
    <hyperlink ref="C16" r:id="rId26" location="/magazinegameview/924592" xr:uid="{D0A686A7-E2F4-441A-9839-13F36945B711}"/>
    <hyperlink ref="B16" r:id="rId27" display="F11 NV Blå" xr:uid="{16729750-8B72-4115-8AF2-577A63F97C18}"/>
    <hyperlink ref="B14" r:id="rId28" location="/leaguesite/27641" xr:uid="{6F32069D-BF06-4EB2-BDC5-479D0F5352E2}"/>
    <hyperlink ref="B15" r:id="rId29" location="/leaguesite/27641" xr:uid="{9251E0F5-20B8-4BD5-85C5-25479715F427}"/>
    <hyperlink ref="C17" r:id="rId30" location="/magazinegameview/924675" xr:uid="{2CA1FEE9-2ACA-4615-8AA4-19A0E1A73C8E}"/>
    <hyperlink ref="C18" r:id="rId31" location="/magazinegameview/924457" xr:uid="{B3717829-AC95-4B9E-A46F-BEB1CC5BEFEB}"/>
    <hyperlink ref="B17" r:id="rId32" location="/leaguesite/27641" xr:uid="{5D814F8A-5968-41FD-9362-B9058E1AD758}"/>
    <hyperlink ref="B18" r:id="rId33" display="F11 NV Blå" xr:uid="{AD3AF046-1776-4114-A7CE-8C7084F86E7B}"/>
    <hyperlink ref="B3" r:id="rId34" location="/leaguesite/27641" xr:uid="{E0B98654-F250-4B4F-83DC-65469E38EAAF}"/>
    <hyperlink ref="C19" r:id="rId35" location="/magazinegameview/924646" xr:uid="{4005D02E-A4E7-44DC-953E-993145B1A9EE}"/>
    <hyperlink ref="C20" r:id="rId36" location="/magazinegameview/924457" display="Nässjö FF röd - Månsarps IF" xr:uid="{A6169FA2-227D-483F-8535-A4E8DE3545B8}"/>
    <hyperlink ref="B20" r:id="rId37" display="F11 NV Blå" xr:uid="{17C6FC77-13AC-45FD-836E-FE8768EA708E}"/>
    <hyperlink ref="B19" r:id="rId38" location="/leaguesite/27641" xr:uid="{DC764A73-F0EF-4C23-8319-348943C1DE1E}"/>
    <hyperlink ref="B24" r:id="rId39" display="F11 NV Blå" xr:uid="{ACAE8BE1-B9BB-40B7-84D9-E03E0EE6A2D2}"/>
    <hyperlink ref="B25" r:id="rId40" location="/leaguesite/27641" xr:uid="{B1325F29-D5D6-4399-9D62-14845BE5CC24}"/>
    <hyperlink ref="B26" r:id="rId41" display="F11 NV Blå" xr:uid="{5ED6C83B-793D-4C0E-8A5D-5D30EF1D2FF7}"/>
    <hyperlink ref="B27" r:id="rId42" location="/leaguesite/27641" xr:uid="{6EBC786C-01C8-4E56-A461-5CED706D0DBE}"/>
    <hyperlink ref="B28" r:id="rId43" display="F11 NV Blå" xr:uid="{3D983DC5-A871-4D17-AE56-3D31B095B6FB}"/>
    <hyperlink ref="B29" r:id="rId44" location="/leaguesite/27641" xr:uid="{3F60BA6C-63A3-4681-B844-8B6536A0D818}"/>
    <hyperlink ref="B30" r:id="rId45" display="F11 NV Blå" xr:uid="{B97B04A9-A1C9-439C-AA54-FCE71ED4EEA7}"/>
    <hyperlink ref="B31" r:id="rId46" display="F11 NV Blå" xr:uid="{67433699-8CC7-4A12-906B-5FA299EC3866}"/>
    <hyperlink ref="B32" r:id="rId47" location="/leaguesite/27641" xr:uid="{BBFAA204-B4A1-4F2D-B602-52A133662529}"/>
    <hyperlink ref="B33" r:id="rId48" display="F11 NV Blå" xr:uid="{9AA8CEDB-0B77-4DFF-8740-5FD84549517A}"/>
    <hyperlink ref="B34" r:id="rId49" location="/leaguesite/27641" xr:uid="{48F7FA00-5F01-407B-B865-7FAC33942316}"/>
    <hyperlink ref="B35" r:id="rId50" location="/leaguesite/27641" xr:uid="{A383489E-9CC3-4D0D-BC9D-AB38E90CE313}"/>
    <hyperlink ref="B36" r:id="rId51" display="F11 NV Blå" xr:uid="{F6AA959B-D98C-4F95-971D-A86DE92796A9}"/>
    <hyperlink ref="B37" r:id="rId52" display="F11 NV Blå" xr:uid="{5DDBAF90-4866-44DB-86C5-10045E32E976}"/>
    <hyperlink ref="B23" r:id="rId53" location="/leaguesite/27641" xr:uid="{425B3714-E0DD-481B-9516-F5AAF33BBBDF}"/>
  </hyperlinks>
  <pageMargins left="0.7" right="0.7" top="0.75" bottom="0.75" header="0.3" footer="0.3"/>
  <pageSetup paperSize="9" orientation="portrait" r:id="rId54"/>
  <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46"/>
  <sheetViews>
    <sheetView topLeftCell="D1" zoomScaleNormal="100" workbookViewId="0">
      <selection activeCell="L7" sqref="L7"/>
    </sheetView>
  </sheetViews>
  <sheetFormatPr defaultRowHeight="14.5" x14ac:dyDescent="0.35"/>
  <cols>
    <col min="1" max="2" width="12.36328125" bestFit="1" customWidth="1"/>
    <col min="3" max="3" width="12.54296875" customWidth="1"/>
    <col min="4" max="4" width="10.1796875" bestFit="1" customWidth="1"/>
    <col min="5" max="5" width="11" customWidth="1"/>
    <col min="6" max="6" width="12.54296875" customWidth="1"/>
    <col min="9" max="9" width="16.36328125" customWidth="1"/>
    <col min="10" max="10" width="14" customWidth="1"/>
    <col min="11" max="11" width="12.26953125" customWidth="1"/>
    <col min="12" max="12" width="17.1796875" customWidth="1"/>
    <col min="13" max="13" width="13.26953125" customWidth="1"/>
  </cols>
  <sheetData>
    <row r="2" spans="1:18" ht="15" thickBot="1" x14ac:dyDescent="0.4">
      <c r="G2" s="9"/>
      <c r="H2" s="9"/>
      <c r="I2" s="9" t="s">
        <v>50</v>
      </c>
      <c r="J2" s="9"/>
    </row>
    <row r="3" spans="1:18" ht="18.5" x14ac:dyDescent="0.45">
      <c r="A3" s="67"/>
      <c r="B3" s="67"/>
      <c r="C3" s="67"/>
      <c r="D3" s="67"/>
      <c r="E3" s="67"/>
      <c r="F3" s="68"/>
      <c r="G3" s="66"/>
      <c r="H3" s="9"/>
      <c r="I3" s="4" t="s">
        <v>2</v>
      </c>
      <c r="J3" s="5" t="s">
        <v>4</v>
      </c>
      <c r="K3" s="5" t="s">
        <v>3</v>
      </c>
      <c r="L3" s="6" t="s">
        <v>5</v>
      </c>
      <c r="M3" s="17"/>
    </row>
    <row r="4" spans="1:18" ht="21.75" customHeight="1" x14ac:dyDescent="0.35">
      <c r="A4" s="58"/>
      <c r="B4" s="58"/>
      <c r="C4" s="58"/>
      <c r="D4" s="58"/>
      <c r="E4" s="58"/>
      <c r="F4" s="69"/>
      <c r="G4" s="66"/>
      <c r="H4" s="9"/>
      <c r="I4" s="11" t="s">
        <v>73</v>
      </c>
      <c r="J4" s="10" t="s">
        <v>74</v>
      </c>
      <c r="K4" s="10" t="s">
        <v>75</v>
      </c>
      <c r="L4" s="10" t="s">
        <v>76</v>
      </c>
      <c r="M4" s="16"/>
    </row>
    <row r="5" spans="1:18" x14ac:dyDescent="0.35">
      <c r="A5" s="58"/>
      <c r="B5" s="58"/>
      <c r="C5" s="58"/>
      <c r="D5" s="58"/>
      <c r="E5" s="58"/>
      <c r="F5" s="69"/>
      <c r="G5" s="66"/>
      <c r="H5" s="9"/>
      <c r="I5" s="10" t="s">
        <v>31</v>
      </c>
      <c r="J5" s="10" t="s">
        <v>51</v>
      </c>
      <c r="K5" s="10" t="s">
        <v>49</v>
      </c>
      <c r="L5" s="10" t="s">
        <v>33</v>
      </c>
      <c r="M5" s="16"/>
    </row>
    <row r="6" spans="1:18" ht="22.5" customHeight="1" x14ac:dyDescent="0.35">
      <c r="A6" s="58"/>
      <c r="B6" s="58"/>
      <c r="C6" s="57"/>
      <c r="D6" s="58"/>
      <c r="E6" s="58"/>
      <c r="F6" s="69"/>
      <c r="G6" s="66"/>
      <c r="H6" s="9"/>
      <c r="I6" s="10" t="s">
        <v>32</v>
      </c>
      <c r="J6" s="10" t="s">
        <v>34</v>
      </c>
      <c r="K6" s="10" t="s">
        <v>41</v>
      </c>
      <c r="L6" s="16" t="s">
        <v>36</v>
      </c>
      <c r="M6" s="16"/>
      <c r="Q6" s="63"/>
      <c r="R6" s="64"/>
    </row>
    <row r="7" spans="1:18" x14ac:dyDescent="0.35">
      <c r="A7" s="58"/>
      <c r="B7" s="58"/>
      <c r="C7" s="58"/>
      <c r="D7" s="58"/>
      <c r="E7" s="58"/>
      <c r="F7" s="69"/>
      <c r="G7" s="66"/>
      <c r="H7" s="9"/>
      <c r="I7" s="16" t="s">
        <v>25</v>
      </c>
      <c r="J7" s="10" t="s">
        <v>35</v>
      </c>
      <c r="K7" s="10" t="s">
        <v>72</v>
      </c>
      <c r="L7" s="16" t="s">
        <v>121</v>
      </c>
      <c r="M7" s="16"/>
      <c r="Q7" s="64"/>
      <c r="R7" s="64"/>
    </row>
    <row r="8" spans="1:18" x14ac:dyDescent="0.35">
      <c r="A8" s="58"/>
      <c r="B8" s="58"/>
      <c r="C8" s="58"/>
      <c r="D8" s="58"/>
      <c r="E8" s="58"/>
      <c r="F8" s="69"/>
      <c r="G8" s="66"/>
      <c r="H8" s="9"/>
      <c r="I8" s="10" t="s">
        <v>29</v>
      </c>
      <c r="J8" s="10" t="s">
        <v>30</v>
      </c>
      <c r="K8" s="16" t="s">
        <v>71</v>
      </c>
      <c r="L8" s="10" t="s">
        <v>77</v>
      </c>
      <c r="M8" s="16"/>
      <c r="Q8" s="64"/>
      <c r="R8" s="64"/>
    </row>
    <row r="9" spans="1:18" ht="18.5" x14ac:dyDescent="0.45">
      <c r="A9" s="58"/>
      <c r="B9" s="58"/>
      <c r="C9" s="58"/>
      <c r="D9" s="58"/>
      <c r="E9" s="58"/>
      <c r="F9" s="70"/>
      <c r="G9" s="66"/>
      <c r="H9" s="9"/>
      <c r="I9" s="16" t="s">
        <v>40</v>
      </c>
      <c r="J9" s="10" t="s">
        <v>38</v>
      </c>
      <c r="K9" s="10" t="s">
        <v>42</v>
      </c>
      <c r="L9" s="10" t="s">
        <v>78</v>
      </c>
      <c r="M9" s="16"/>
      <c r="Q9" s="65"/>
      <c r="R9" s="64"/>
    </row>
    <row r="10" spans="1:18" ht="18.5" x14ac:dyDescent="0.45">
      <c r="A10" s="58"/>
      <c r="B10" s="58"/>
      <c r="C10" s="58"/>
      <c r="D10" s="58"/>
      <c r="E10" s="58"/>
      <c r="F10" s="70"/>
      <c r="G10" s="66"/>
      <c r="H10" s="9"/>
      <c r="I10" s="10"/>
      <c r="J10" s="10" t="s">
        <v>27</v>
      </c>
      <c r="K10" s="10"/>
      <c r="L10" s="10"/>
      <c r="M10" s="16"/>
      <c r="Q10" s="64"/>
      <c r="R10" s="64"/>
    </row>
    <row r="11" spans="1:18" ht="18.5" x14ac:dyDescent="0.45">
      <c r="A11" s="58"/>
      <c r="B11" s="58"/>
      <c r="C11" s="58"/>
      <c r="D11" s="58"/>
      <c r="E11" s="58"/>
      <c r="F11" s="70"/>
      <c r="G11" s="66"/>
      <c r="H11" s="9"/>
      <c r="I11" s="10"/>
      <c r="J11" s="10"/>
      <c r="K11" s="16"/>
      <c r="L11" s="10"/>
      <c r="M11" s="16"/>
      <c r="Q11" s="65"/>
      <c r="R11" s="64"/>
    </row>
    <row r="12" spans="1:18" x14ac:dyDescent="0.35">
      <c r="A12" s="71"/>
      <c r="B12" s="71"/>
      <c r="C12" s="71"/>
      <c r="D12" s="71"/>
      <c r="E12" s="71"/>
      <c r="F12" s="51"/>
      <c r="G12" s="66"/>
      <c r="H12" s="9"/>
      <c r="I12" s="15" t="s">
        <v>39</v>
      </c>
      <c r="J12" s="15" t="s">
        <v>70</v>
      </c>
      <c r="K12" s="15" t="s">
        <v>28</v>
      </c>
      <c r="L12" s="15" t="s">
        <v>37</v>
      </c>
      <c r="M12" s="18"/>
      <c r="Q12" s="64"/>
      <c r="R12" s="64"/>
    </row>
    <row r="13" spans="1:18" x14ac:dyDescent="0.35">
      <c r="G13" s="9"/>
      <c r="H13" s="9"/>
      <c r="I13" s="9"/>
      <c r="K13" s="9"/>
      <c r="L13" s="9"/>
      <c r="M13" s="9"/>
    </row>
    <row r="14" spans="1:18" x14ac:dyDescent="0.35">
      <c r="G14" s="51"/>
      <c r="K14" s="9"/>
      <c r="L14" s="9"/>
      <c r="M14" s="9"/>
    </row>
    <row r="15" spans="1:18" x14ac:dyDescent="0.35">
      <c r="G15" s="51"/>
      <c r="K15" s="9"/>
      <c r="L15" s="9"/>
      <c r="M15" s="9"/>
    </row>
    <row r="16" spans="1:18" ht="18.5" x14ac:dyDescent="0.45">
      <c r="B16" s="3"/>
      <c r="G16" s="51"/>
      <c r="K16" s="9"/>
      <c r="L16" s="9"/>
      <c r="M16" s="9"/>
    </row>
    <row r="17" spans="1:13" ht="18.5" x14ac:dyDescent="0.45">
      <c r="B17" s="3"/>
      <c r="G17" s="51"/>
    </row>
    <row r="18" spans="1:13" ht="18.5" x14ac:dyDescent="0.45">
      <c r="B18" s="3"/>
      <c r="G18" s="51"/>
    </row>
    <row r="19" spans="1:13" ht="18.5" x14ac:dyDescent="0.45">
      <c r="B19" s="3"/>
      <c r="G19" s="51"/>
    </row>
    <row r="20" spans="1:13" ht="18.5" x14ac:dyDescent="0.45">
      <c r="A20" s="72"/>
      <c r="B20" s="72"/>
      <c r="C20" s="72"/>
      <c r="D20" s="56"/>
      <c r="G20" s="51"/>
    </row>
    <row r="21" spans="1:13" ht="18.5" x14ac:dyDescent="0.45">
      <c r="A21" s="72"/>
      <c r="B21" s="72"/>
      <c r="C21" s="72"/>
      <c r="D21" s="56"/>
      <c r="G21" s="51"/>
    </row>
    <row r="22" spans="1:13" x14ac:dyDescent="0.35">
      <c r="G22" s="51"/>
    </row>
    <row r="23" spans="1:13" x14ac:dyDescent="0.35">
      <c r="G23" s="51"/>
    </row>
    <row r="24" spans="1:13" x14ac:dyDescent="0.35">
      <c r="G24" s="51"/>
      <c r="K24" s="9"/>
      <c r="L24" s="9"/>
      <c r="M24" s="9"/>
    </row>
    <row r="25" spans="1:13" x14ac:dyDescent="0.35">
      <c r="G25" s="51"/>
      <c r="K25" s="9"/>
      <c r="L25" s="9"/>
      <c r="M25" s="9"/>
    </row>
    <row r="26" spans="1:13" x14ac:dyDescent="0.35">
      <c r="G26" s="51"/>
      <c r="K26" s="9"/>
      <c r="L26" s="9"/>
      <c r="M26" s="9"/>
    </row>
    <row r="27" spans="1:13" x14ac:dyDescent="0.35">
      <c r="G27" s="51"/>
      <c r="K27" s="9"/>
      <c r="L27" s="9"/>
      <c r="M27" s="9"/>
    </row>
    <row r="28" spans="1:13" x14ac:dyDescent="0.35">
      <c r="G28" s="51"/>
      <c r="K28" s="9"/>
      <c r="L28" s="9"/>
      <c r="M28" s="9"/>
    </row>
    <row r="29" spans="1:13" x14ac:dyDescent="0.35">
      <c r="K29" s="9"/>
      <c r="L29" s="9"/>
      <c r="M29" s="9"/>
    </row>
    <row r="30" spans="1:13" x14ac:dyDescent="0.35">
      <c r="K30" s="9"/>
      <c r="L30" s="9"/>
      <c r="M30" s="9"/>
    </row>
    <row r="31" spans="1:13" x14ac:dyDescent="0.35">
      <c r="K31" s="9"/>
      <c r="L31" s="9"/>
      <c r="M31" s="9"/>
    </row>
    <row r="32" spans="1:13" x14ac:dyDescent="0.35">
      <c r="K32" s="9"/>
      <c r="L32" s="9"/>
      <c r="M32" s="9"/>
    </row>
    <row r="33" spans="11:13" x14ac:dyDescent="0.35">
      <c r="K33" s="9"/>
      <c r="L33" s="9"/>
      <c r="M33" s="9"/>
    </row>
    <row r="34" spans="11:13" x14ac:dyDescent="0.35">
      <c r="K34" s="9"/>
      <c r="L34" s="9"/>
      <c r="M34" s="9"/>
    </row>
    <row r="35" spans="11:13" x14ac:dyDescent="0.35">
      <c r="K35" s="9"/>
      <c r="L35" s="9"/>
      <c r="M35" s="9"/>
    </row>
    <row r="36" spans="11:13" x14ac:dyDescent="0.35">
      <c r="K36" s="9"/>
      <c r="L36" s="9"/>
      <c r="M36" s="9"/>
    </row>
    <row r="37" spans="11:13" x14ac:dyDescent="0.35">
      <c r="K37" s="9"/>
      <c r="L37" s="9"/>
      <c r="M37" s="9"/>
    </row>
    <row r="38" spans="11:13" x14ac:dyDescent="0.35">
      <c r="K38" s="9"/>
      <c r="L38" s="9"/>
      <c r="M38" s="9"/>
    </row>
    <row r="39" spans="11:13" x14ac:dyDescent="0.35">
      <c r="K39" s="9"/>
      <c r="L39" s="9"/>
      <c r="M39" s="9"/>
    </row>
    <row r="40" spans="11:13" x14ac:dyDescent="0.35">
      <c r="K40" s="9"/>
      <c r="L40" s="9"/>
      <c r="M40" s="9"/>
    </row>
    <row r="41" spans="11:13" x14ac:dyDescent="0.35">
      <c r="K41" s="9"/>
      <c r="L41" s="9"/>
      <c r="M41" s="9"/>
    </row>
    <row r="42" spans="11:13" x14ac:dyDescent="0.35">
      <c r="K42" s="9"/>
      <c r="L42" s="9"/>
      <c r="M42" s="9"/>
    </row>
    <row r="43" spans="11:13" x14ac:dyDescent="0.35">
      <c r="K43" s="9"/>
      <c r="L43" s="9"/>
      <c r="M43" s="9"/>
    </row>
    <row r="44" spans="11:13" x14ac:dyDescent="0.35">
      <c r="K44" s="9"/>
      <c r="L44" s="9"/>
      <c r="M44" s="9"/>
    </row>
    <row r="45" spans="11:13" x14ac:dyDescent="0.35">
      <c r="K45" s="9"/>
      <c r="L45" s="9"/>
      <c r="M45" s="9"/>
    </row>
    <row r="46" spans="11:13" x14ac:dyDescent="0.35">
      <c r="K46" s="9"/>
      <c r="L46" s="9"/>
      <c r="M46" s="9"/>
    </row>
  </sheetData>
  <sortState xmlns:xlrd2="http://schemas.microsoft.com/office/spreadsheetml/2017/richdata2" ref="H2:I25">
    <sortCondition ref="H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8F66-BBED-43CE-BA30-DE0FE0C4703C}">
  <dimension ref="B3:E30"/>
  <sheetViews>
    <sheetView zoomScale="85" zoomScaleNormal="85" workbookViewId="0">
      <selection activeCell="D28" sqref="D28"/>
    </sheetView>
  </sheetViews>
  <sheetFormatPr defaultRowHeight="14.5" x14ac:dyDescent="0.35"/>
  <cols>
    <col min="2" max="2" width="12.6328125" bestFit="1" customWidth="1"/>
    <col min="3" max="3" width="12.90625" customWidth="1"/>
  </cols>
  <sheetData>
    <row r="3" spans="2:5" ht="21" x14ac:dyDescent="0.5">
      <c r="B3" s="56"/>
      <c r="C3" s="62" t="s">
        <v>89</v>
      </c>
    </row>
    <row r="4" spans="2:5" x14ac:dyDescent="0.35">
      <c r="B4" s="57" t="s">
        <v>73</v>
      </c>
      <c r="C4" s="61">
        <v>44807</v>
      </c>
      <c r="D4" t="s">
        <v>90</v>
      </c>
    </row>
    <row r="5" spans="2:5" x14ac:dyDescent="0.35">
      <c r="B5" s="58" t="s">
        <v>31</v>
      </c>
      <c r="C5" s="61">
        <v>44807</v>
      </c>
      <c r="D5" t="s">
        <v>90</v>
      </c>
    </row>
    <row r="6" spans="2:5" x14ac:dyDescent="0.35">
      <c r="B6" s="58" t="s">
        <v>32</v>
      </c>
      <c r="C6" s="61">
        <v>44807</v>
      </c>
      <c r="D6" t="s">
        <v>90</v>
      </c>
    </row>
    <row r="7" spans="2:5" x14ac:dyDescent="0.35">
      <c r="B7" s="58" t="s">
        <v>25</v>
      </c>
    </row>
    <row r="8" spans="2:5" x14ac:dyDescent="0.35">
      <c r="B8" s="58" t="s">
        <v>29</v>
      </c>
      <c r="C8" s="61">
        <v>44807</v>
      </c>
      <c r="D8" t="s">
        <v>90</v>
      </c>
    </row>
    <row r="9" spans="2:5" x14ac:dyDescent="0.35">
      <c r="B9" s="58" t="s">
        <v>40</v>
      </c>
      <c r="C9" s="61">
        <v>44807</v>
      </c>
    </row>
    <row r="10" spans="2:5" x14ac:dyDescent="0.35">
      <c r="B10" s="58"/>
    </row>
    <row r="11" spans="2:5" x14ac:dyDescent="0.35">
      <c r="B11" s="58" t="s">
        <v>74</v>
      </c>
      <c r="C11" s="61">
        <v>44807</v>
      </c>
      <c r="D11" s="12"/>
      <c r="E11" s="12"/>
    </row>
    <row r="12" spans="2:5" x14ac:dyDescent="0.35">
      <c r="B12" s="58" t="s">
        <v>51</v>
      </c>
    </row>
    <row r="13" spans="2:5" x14ac:dyDescent="0.35">
      <c r="B13" s="58" t="s">
        <v>34</v>
      </c>
      <c r="C13" s="61">
        <v>44807</v>
      </c>
    </row>
    <row r="14" spans="2:5" x14ac:dyDescent="0.35">
      <c r="B14" s="58" t="s">
        <v>35</v>
      </c>
      <c r="C14" s="61">
        <v>44807</v>
      </c>
    </row>
    <row r="15" spans="2:5" x14ac:dyDescent="0.35">
      <c r="B15" s="58" t="s">
        <v>30</v>
      </c>
    </row>
    <row r="16" spans="2:5" x14ac:dyDescent="0.35">
      <c r="B16" s="58" t="s">
        <v>38</v>
      </c>
    </row>
    <row r="17" spans="2:4" x14ac:dyDescent="0.35">
      <c r="B17" s="58" t="s">
        <v>27</v>
      </c>
    </row>
    <row r="18" spans="2:4" x14ac:dyDescent="0.35">
      <c r="B18" s="58" t="s">
        <v>75</v>
      </c>
    </row>
    <row r="19" spans="2:4" x14ac:dyDescent="0.35">
      <c r="B19" s="58" t="s">
        <v>49</v>
      </c>
      <c r="C19" s="61">
        <v>44675</v>
      </c>
    </row>
    <row r="20" spans="2:4" x14ac:dyDescent="0.35">
      <c r="B20" s="58" t="s">
        <v>41</v>
      </c>
      <c r="C20" s="61">
        <v>44675</v>
      </c>
    </row>
    <row r="21" spans="2:4" x14ac:dyDescent="0.35">
      <c r="B21" s="58" t="s">
        <v>72</v>
      </c>
      <c r="C21" s="61">
        <v>44675</v>
      </c>
    </row>
    <row r="22" spans="2:4" x14ac:dyDescent="0.35">
      <c r="B22" s="58"/>
      <c r="C22" s="61"/>
    </row>
    <row r="23" spans="2:4" x14ac:dyDescent="0.35">
      <c r="B23" s="58" t="s">
        <v>71</v>
      </c>
      <c r="C23" s="61">
        <v>44675</v>
      </c>
      <c r="D23" t="s">
        <v>90</v>
      </c>
    </row>
    <row r="24" spans="2:4" x14ac:dyDescent="0.35">
      <c r="B24" s="58" t="s">
        <v>42</v>
      </c>
      <c r="C24" s="61">
        <v>44675</v>
      </c>
      <c r="D24" t="s">
        <v>90</v>
      </c>
    </row>
    <row r="25" spans="2:4" x14ac:dyDescent="0.35">
      <c r="B25" s="58" t="s">
        <v>76</v>
      </c>
      <c r="C25" s="61">
        <v>44675</v>
      </c>
      <c r="D25" t="s">
        <v>90</v>
      </c>
    </row>
    <row r="26" spans="2:4" x14ac:dyDescent="0.35">
      <c r="B26" s="58" t="s">
        <v>33</v>
      </c>
    </row>
    <row r="27" spans="2:4" x14ac:dyDescent="0.35">
      <c r="B27" s="58" t="s">
        <v>36</v>
      </c>
      <c r="C27" s="61">
        <v>44675</v>
      </c>
      <c r="D27" t="s">
        <v>90</v>
      </c>
    </row>
    <row r="28" spans="2:4" x14ac:dyDescent="0.35">
      <c r="B28" s="58" t="s">
        <v>77</v>
      </c>
      <c r="C28" s="61">
        <v>44675</v>
      </c>
    </row>
    <row r="29" spans="2:4" x14ac:dyDescent="0.35">
      <c r="B29" s="58" t="s">
        <v>78</v>
      </c>
    </row>
    <row r="30" spans="2:4" x14ac:dyDescent="0.35">
      <c r="B30" s="58" t="s">
        <v>91</v>
      </c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</vt:lpstr>
      <vt:lpstr>Grupper</vt:lpstr>
      <vt:lpstr>Bollisa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Stenhag</dc:creator>
  <cp:lastModifiedBy>Mattias Rang</cp:lastModifiedBy>
  <cp:lastPrinted>2017-08-03T18:58:55Z</cp:lastPrinted>
  <dcterms:created xsi:type="dcterms:W3CDTF">2017-04-11T18:11:07Z</dcterms:created>
  <dcterms:modified xsi:type="dcterms:W3CDTF">2022-08-02T19:15:47Z</dcterms:modified>
</cp:coreProperties>
</file>