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ofas553\Desktop\"/>
    </mc:Choice>
  </mc:AlternateContent>
  <xr:revisionPtr revIDLastSave="0" documentId="13_ncr:1_{53DA0B5F-F3C3-4692-B826-DAC5926871EE}" xr6:coauthVersionLast="47" xr6:coauthVersionMax="47" xr10:uidLastSave="{00000000-0000-0000-0000-000000000000}"/>
  <bookViews>
    <workbookView xWindow="-80" yWindow="-80" windowWidth="19360" windowHeight="11440" xr2:uid="{9095E752-B91C-1643-A08A-4FF7EEC00D23}"/>
  </bookViews>
  <sheets>
    <sheet name=" Budget 2026" sheetId="1" r:id="rId1"/>
    <sheet name="Planerade aktiviteter 2026" sheetId="2" r:id="rId2"/>
  </sheets>
  <definedNames>
    <definedName name="_xlcn.WorksheetConnection_Aikido.xlsxBudget1" hidden="1">Budget[]</definedName>
    <definedName name="_xlcn.WorksheetConnection_Aikido.xlsxKontoplan1" hidden="1">Kontoplan</definedName>
    <definedName name="_xlcn.WorksheetConnection_Aikido.xlsxUtfall1" hidden="1">Utfall</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Utfall" name="Utfall" connection="WorksheetConnection_Aikido.xlsx!Utfall"/>
          <x15:modelTable id="Kontoplan" name="Kontoplan" connection="WorksheetConnection_Aikido.xlsx!Kontoplan"/>
          <x15:modelTable id="Budget" name="Budget" connection="WorksheetConnection_Aikido.xlsx!Budget"/>
        </x15:modelTables>
        <x15:modelRelationships>
          <x15:modelRelationship fromTable="Utfall" fromColumn="Konto" toTable="Kontoplan" toColumn="Konto"/>
          <x15:modelRelationship fromTable="Budget" fromColumn="Konto" toTable="Kontoplan" toColumn="Konto"/>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31" i="1" l="1"/>
  <c r="D32" i="1" l="1"/>
  <c r="E32" i="1"/>
  <c r="F32" i="1"/>
  <c r="G12" i="1"/>
  <c r="G32" i="1" s="1"/>
  <c r="D2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Sofia Aslanidou</author>
  </authors>
  <commentList>
    <comment ref="C20" authorId="0" shapeId="0" xr:uid="{31575BF4-BBB7-41C6-8150-E674AA05C669}">
      <text>
        <r>
          <rPr>
            <b/>
            <sz val="9"/>
            <color indexed="81"/>
            <rFont val="Tahoma"/>
            <family val="2"/>
          </rPr>
          <t>Sofia Aslanidou:</t>
        </r>
        <r>
          <rPr>
            <sz val="9"/>
            <color indexed="81"/>
            <rFont val="Tahoma"/>
            <family val="2"/>
          </rPr>
          <t xml:space="preserve">
vad har vi för kostnader under denna post?</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3AB429F-AFA4-4F6E-A440-380BB587CB9A}" keepAlive="1" name="Fråga - Exempelfil" description="Anslutning till Exempelfil-frågan i arbetsboken." type="5" refreshedVersion="0" background="1">
    <dbPr connection="Provider=Microsoft.Mashup.OleDb.1;Data Source=$Workbook$;Location=Exempelfil;Extended Properties=&quot;&quot;" command="SELECT * FROM [Exempelfil]"/>
  </connection>
  <connection id="2" xr16:uid="{54EDF636-53F5-4FD7-B3D4-EAC098D8F77D}" keepAlive="1" name="Fråga - Parameter1" description="Anslutning till Parameter1-frågan i arbetsboken." type="5" refreshedVersion="0" background="1">
    <dbPr connection="Provider=Microsoft.Mashup.OleDb.1;Data Source=$Workbook$;Location=Parameter1;Extended Properties=&quot;&quot;" command="SELECT * FROM [Parameter1]"/>
  </connection>
  <connection id="3" xr16:uid="{5A0C1AA5-E380-4796-BAE6-BF0993983CD1}" keepAlive="1" name="Fråga - Test" description="Anslutning till Test-frågan i arbetsboken." type="5" refreshedVersion="8" background="1" saveData="1">
    <dbPr connection="Provider=Microsoft.Mashup.OleDb.1;Data Source=$Workbook$;Location=Test;Extended Properties=&quot;&quot;" command="SELECT * FROM [Test]"/>
  </connection>
  <connection id="4" xr16:uid="{E157C950-3DEB-400C-9E88-674D8C68B358}" keepAlive="1" name="Fråga - Transformera exempelfil" description="Anslutning till Transformera exempelfil-frågan i arbetsboken." type="5" refreshedVersion="0" background="1">
    <dbPr connection="Provider=Microsoft.Mashup.OleDb.1;Data Source=$Workbook$;Location=&quot;Transformera exempelfil&quot;;Extended Properties=&quot;&quot;" command="SELECT * FROM [Transformera exempelfil]"/>
  </connection>
  <connection id="5" xr16:uid="{7639A576-82A4-4513-96CC-E03AA53FD5F9}" keepAlive="1" name="Fråga - Transformera fil" description="Anslutning till Transformera fil-frågan i arbetsboken." type="5" refreshedVersion="0" background="1">
    <dbPr connection="Provider=Microsoft.Mashup.OleDb.1;Data Source=$Workbook$;Location=&quot;Transformera fil&quot;;Extended Properties=&quot;&quot;" command="SELECT * FROM [Transformera fil]"/>
  </connection>
  <connection id="6" xr16:uid="{2618E173-9FAD-43EA-A0FC-856678776B5D}" keepAlive="1" name="ThisWorkbookDataModel" description="Datamodel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7" xr16:uid="{B66658C7-2471-4E09-B3B5-B2D79FEFA05B}" name="WorksheetConnection_Aikido.xlsx!Budget" type="102" refreshedVersion="8" minRefreshableVersion="5">
    <extLst>
      <ext xmlns:x15="http://schemas.microsoft.com/office/spreadsheetml/2010/11/main" uri="{DE250136-89BD-433C-8126-D09CA5730AF9}">
        <x15:connection id="Budget">
          <x15:rangePr sourceName="_xlcn.WorksheetConnection_Aikido.xlsxBudget1"/>
        </x15:connection>
      </ext>
    </extLst>
  </connection>
  <connection id="8" xr16:uid="{1F0DFCE0-5FAC-4FE3-938D-623B705BF4C2}" name="WorksheetConnection_Aikido.xlsx!Kontoplan" type="102" refreshedVersion="8" minRefreshableVersion="5">
    <extLst>
      <ext xmlns:x15="http://schemas.microsoft.com/office/spreadsheetml/2010/11/main" uri="{DE250136-89BD-433C-8126-D09CA5730AF9}">
        <x15:connection id="Kontoplan">
          <x15:rangePr sourceName="_xlcn.WorksheetConnection_Aikido.xlsxKontoplan1"/>
        </x15:connection>
      </ext>
    </extLst>
  </connection>
  <connection id="9" xr16:uid="{1770631D-FFD4-4EAD-9703-96A24D114FBF}" name="WorksheetConnection_Aikido.xlsx!Utfall" type="102" refreshedVersion="8" minRefreshableVersion="5">
    <extLst>
      <ext xmlns:x15="http://schemas.microsoft.com/office/spreadsheetml/2010/11/main" uri="{DE250136-89BD-433C-8126-D09CA5730AF9}">
        <x15:connection id="Utfall">
          <x15:rangePr sourceName="_xlcn.WorksheetConnection_Aikido.xlsxUtfall1"/>
        </x15:connection>
      </ext>
    </extLst>
  </connection>
</connections>
</file>

<file path=xl/sharedStrings.xml><?xml version="1.0" encoding="utf-8"?>
<sst xmlns="http://schemas.openxmlformats.org/spreadsheetml/2006/main" count="162" uniqueCount="118">
  <si>
    <t>Typ</t>
  </si>
  <si>
    <t>Konto</t>
  </si>
  <si>
    <t>Namn</t>
  </si>
  <si>
    <t>Utfall 2023</t>
  </si>
  <si>
    <t>Kommentarer</t>
  </si>
  <si>
    <t xml:space="preserve">Intäkt </t>
  </si>
  <si>
    <t>Medlemsavgifter</t>
  </si>
  <si>
    <t>Terminsavgifter</t>
  </si>
  <si>
    <t>Lägeravgifter</t>
  </si>
  <si>
    <t>Graderingsavgifter</t>
  </si>
  <si>
    <t>Kläder och utrustning</t>
  </si>
  <si>
    <t>Aktivitet</t>
  </si>
  <si>
    <t>Kommun</t>
  </si>
  <si>
    <t>Projekt</t>
  </si>
  <si>
    <t>Kostnad</t>
  </si>
  <si>
    <t>KFUM Sverige</t>
  </si>
  <si>
    <t>KFUM Uppsala</t>
  </si>
  <si>
    <t>SB&amp;K</t>
  </si>
  <si>
    <t>Lägerkostnader</t>
  </si>
  <si>
    <t>Kurskostnader</t>
  </si>
  <si>
    <t>Graderingskostnader</t>
  </si>
  <si>
    <t>Materialinköp</t>
  </si>
  <si>
    <t>Övriga aktivitetskostnader</t>
  </si>
  <si>
    <t>Material till försäljning</t>
  </si>
  <si>
    <t>Ledarvård</t>
  </si>
  <si>
    <t>Budohuset</t>
  </si>
  <si>
    <t xml:space="preserve">Annonsering </t>
  </si>
  <si>
    <t>Hemsida</t>
  </si>
  <si>
    <t xml:space="preserve">IT-tjänster </t>
  </si>
  <si>
    <t>Sportadmin</t>
  </si>
  <si>
    <t xml:space="preserve">Löner tim- visstidsanst arvoden </t>
  </si>
  <si>
    <t>Bankkostnader</t>
  </si>
  <si>
    <t>Resultat</t>
  </si>
  <si>
    <t>Förtäring</t>
  </si>
  <si>
    <t>Övriga ersättningar och intäkter</t>
  </si>
  <si>
    <t xml:space="preserve">Kostnad för hyra, städ, osv. </t>
  </si>
  <si>
    <t>Summa intäkter</t>
  </si>
  <si>
    <t>Summa kostnader</t>
  </si>
  <si>
    <t>Utfall 2024 avser Budohusfest</t>
  </si>
  <si>
    <t>Baserat på schablon utifrån föregående år.</t>
  </si>
  <si>
    <t>Utfall 2025</t>
  </si>
  <si>
    <t>Utfall  2024</t>
  </si>
  <si>
    <t>Budget 2026</t>
  </si>
  <si>
    <t xml:space="preserve">Baserat på schablon utifrån föregående år. Två planerade betalande läger 2026, HD och LH. </t>
  </si>
  <si>
    <t xml:space="preserve">Baserat på schablon utifrån föregående år. Avser avgift för kuy-grader. </t>
  </si>
  <si>
    <t xml:space="preserve">Baserat på schablon utifrån föregående år. Avser LOK bidrag. </t>
  </si>
  <si>
    <t>Schablon enligt tidigare utgifter. Eventuella inköp så som lånekläder, träningsutrustning, vapen. Avser inte inköp i samband med flytt. 2022: inköp för 5000 kr.</t>
  </si>
  <si>
    <t>DATUM</t>
  </si>
  <si>
    <t>AKTIVITET</t>
  </si>
  <si>
    <t>DELTAGARE</t>
  </si>
  <si>
    <t>KOSTNAD</t>
  </si>
  <si>
    <t>FINANSERING</t>
  </si>
  <si>
    <t>DEADLINE</t>
  </si>
  <si>
    <t>ANSÖKTA MEDEL</t>
  </si>
  <si>
    <t>ERHÅLLNA MEDEL</t>
  </si>
  <si>
    <t>Årsmöte</t>
  </si>
  <si>
    <t>Dangradering</t>
  </si>
  <si>
    <t xml:space="preserve">Städdag med efterföljande fika </t>
  </si>
  <si>
    <t>Introduktionskurs vuxna, 14 april-14 maj</t>
  </si>
  <si>
    <t xml:space="preserve">17-19 april 2026 </t>
  </si>
  <si>
    <t>Läger Helene Doue</t>
  </si>
  <si>
    <t>klubbmedlemmar, externa gäster</t>
  </si>
  <si>
    <t>maj</t>
  </si>
  <si>
    <t>Gradering vuxna</t>
  </si>
  <si>
    <t>klubbmedlemmar</t>
  </si>
  <si>
    <t>6-7 juni</t>
  </si>
  <si>
    <t>Gradering b&amp;u</t>
  </si>
  <si>
    <t>16-17 maj</t>
  </si>
  <si>
    <t>Sverigeläger, Sthlm</t>
  </si>
  <si>
    <t>Jun-aug</t>
  </si>
  <si>
    <t>Summerzone</t>
  </si>
  <si>
    <t>Sommarlovskul</t>
  </si>
  <si>
    <t>Uppvisning Gränby centrum</t>
  </si>
  <si>
    <t>Terminsstart vuxna</t>
  </si>
  <si>
    <t>26-29 aug</t>
  </si>
  <si>
    <t>Takemoriläger, Shofukai, Sthlm</t>
  </si>
  <si>
    <t>28-29 aug</t>
  </si>
  <si>
    <t>Terminsstart b&amp;u samt aikidolek</t>
  </si>
  <si>
    <t>5-6 september</t>
  </si>
  <si>
    <t>Waka sensee läger, Sthlm</t>
  </si>
  <si>
    <t>Kulturnatten</t>
  </si>
  <si>
    <t xml:space="preserve">26-27 september </t>
  </si>
  <si>
    <t xml:space="preserve">LH läger </t>
  </si>
  <si>
    <t>17-18 eller 24-25 okt</t>
  </si>
  <si>
    <t>Helene Doue, Norrköping</t>
  </si>
  <si>
    <t>26-30 oktober</t>
  </si>
  <si>
    <t>Hösterläger b&amp;u</t>
  </si>
  <si>
    <t>Klubbens novemberläger med efterföljande middag</t>
  </si>
  <si>
    <t>månadsskiftet nov-dec</t>
  </si>
  <si>
    <t>Läger Enigheten, Malmö</t>
  </si>
  <si>
    <t>Gemensamt pass med adventsfika</t>
  </si>
  <si>
    <t xml:space="preserve">december </t>
  </si>
  <si>
    <t>50% av dangradsavgift.</t>
  </si>
  <si>
    <t>Fika</t>
  </si>
  <si>
    <t>fika, diplom.</t>
  </si>
  <si>
    <t>Lägerkostnad, resa.</t>
  </si>
  <si>
    <t>Resa, kost, arvode.</t>
  </si>
  <si>
    <t>Lägerkostnad,resa kost och logi.</t>
  </si>
  <si>
    <t>Fika.</t>
  </si>
  <si>
    <t>Baserat på schablon utifrån föregående år. Dräkter till försäljning. Här har vi räknat med cirka 10 % vinst.</t>
  </si>
  <si>
    <r>
      <rPr>
        <b/>
        <sz val="12"/>
        <rFont val="Calibri Light"/>
        <family val="2"/>
        <scheme val="major"/>
      </rPr>
      <t>OBS:</t>
    </r>
    <r>
      <rPr>
        <sz val="12"/>
        <rFont val="Calibri Light"/>
        <family val="2"/>
        <scheme val="major"/>
      </rPr>
      <t xml:space="preserve"> Utlägg bör först sanktioneras av kassör och underlag ska därefter skickas in till Rasmus per mejl med kassör i kopia. </t>
    </r>
  </si>
  <si>
    <t xml:space="preserve">Avser medlemsstöd och kvalitetspoäng. 2023 fick vi en bonusutbetalning, därav det högre bidraget. Schablonen baseras på 24-25. </t>
  </si>
  <si>
    <t>Projektmedel som vi måste ansöka om, läger, utbildningar, osv. Medel som vi drar in måste redovisas. Ska täcka upp för läger som klubben anordnar, när kostnad överstiger intäkter, samt bidra till deltagande vid externa läger.</t>
  </si>
  <si>
    <t>Beräknas som medlemsavgift baserad på antal medlemmar. Bekräftelse från kansliet kring planerad avgift inväntas.</t>
  </si>
  <si>
    <t>allmänhet</t>
  </si>
  <si>
    <t>klubbmedlemmar, externa.</t>
  </si>
  <si>
    <t xml:space="preserve">Baserat på underlag från kansliet: 4 000 licens, 1 000 kr integration mot IdrottOnline (osäker om den ändras när IdrottOnline försvinner), 1 200 kr för integration mot Fritidskortet och 2 900 för hemsidan. </t>
  </si>
  <si>
    <t xml:space="preserve">Domänkostnader för uppsalaaikido.se och uppsala-aikikai.se.  </t>
  </si>
  <si>
    <t>Baserat på schablon utifrån föregående år, inklusive 2022: 28060 kr. Avser arvode till assistenter.</t>
  </si>
  <si>
    <t>Fika till tränarmöten, avslutningar, osv.</t>
  </si>
  <si>
    <r>
      <t xml:space="preserve">Baserat på schablon utifrån föregående år.
</t>
    </r>
    <r>
      <rPr>
        <b/>
        <sz val="12"/>
        <rFont val="Calibri Light"/>
        <family val="2"/>
        <scheme val="major"/>
      </rPr>
      <t>OBS:</t>
    </r>
    <r>
      <rPr>
        <sz val="12"/>
        <rFont val="Calibri Light"/>
        <family val="2"/>
        <scheme val="major"/>
      </rPr>
      <t xml:space="preserve"> Utlägg bör först sanktioneras av kassör och underlag ska därefter skickas in till Rasmus per mejl med kassör i kopia. 2025 främst kostnader för kampsportsskola, seniorer.</t>
    </r>
  </si>
  <si>
    <t>Baserat på 94 medlemmar. 40 kr per medlem.</t>
  </si>
  <si>
    <t>Baseras på 94 medlemmar * 108 kr.</t>
  </si>
  <si>
    <t>Baserat på schablon utifrån föregående år. Lägerkostnad ska täckas av lägeravgift. Klubben ansöker även om projektmedel. Målsättning är att läger betalar sig själva, alt. generar vinst. Kontot inkluderar även resekostnader för läger som vi deltar i. Kostnader för 2025: 38 000 kr (läger i Bergen, Stavanger, Sigtuna mm.)</t>
  </si>
  <si>
    <t xml:space="preserve">Kostnader för utbildning endast om klubben erhåller externa projektmedel. </t>
  </si>
  <si>
    <t>Schablon enligt tidigare år.</t>
  </si>
  <si>
    <t xml:space="preserve">Baserat på schablon utifrån föregående år. Avser försäljning av dräkter. </t>
  </si>
  <si>
    <t>50% subventionering av graderingsavgift för dan-grader; ev. diplomkostnader osv.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</si>
</sst>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0_-;\-* #,##0_-;_-* &quot;-&quot;??_-;_-@_-"/>
    <numFmt numFmtId="165" formatCode="#,##0_ ;\-#,##0\ "/>
    <numFmt numFmtId="166" formatCode="[$-41D]d\ mmmm\ yyyy;@"/>
  </numFmts>
  <fonts count="13" x14ac:knownFonts="1">
    <font>
      <sz val="12"/>
      <color theme="1"/>
      <name val="Calibri"/>
      <family val="2"/>
      <scheme val="minor"/>
    </font>
    <font>
      <sz val="12"/>
      <color theme="1"/>
      <name val="Calibri"/>
      <family val="2"/>
      <scheme val="minor"/>
    </font>
    <font>
      <sz val="8"/>
      <name val="Calibri"/>
      <family val="2"/>
      <scheme val="minor"/>
    </font>
    <font>
      <b/>
      <sz val="12"/>
      <color theme="0"/>
      <name val="Calibri Light"/>
      <family val="2"/>
      <scheme val="major"/>
    </font>
    <font>
      <sz val="12"/>
      <color theme="1"/>
      <name val="Calibri Light"/>
      <family val="2"/>
      <scheme val="major"/>
    </font>
    <font>
      <b/>
      <sz val="12"/>
      <color theme="1"/>
      <name val="Calibri Light"/>
      <family val="2"/>
      <scheme val="major"/>
    </font>
    <font>
      <sz val="12"/>
      <name val="Calibri Light"/>
      <family val="2"/>
      <scheme val="major"/>
    </font>
    <font>
      <sz val="9"/>
      <color indexed="81"/>
      <name val="Tahoma"/>
      <family val="2"/>
    </font>
    <font>
      <b/>
      <sz val="9"/>
      <color indexed="81"/>
      <name val="Tahoma"/>
      <family val="2"/>
    </font>
    <font>
      <sz val="11"/>
      <color theme="1"/>
      <name val="Calibri Light"/>
      <family val="2"/>
      <scheme val="major"/>
    </font>
    <font>
      <b/>
      <sz val="11"/>
      <color theme="1" tint="0.499984740745262"/>
      <name val="Calibri Light"/>
      <family val="2"/>
      <scheme val="major"/>
    </font>
    <font>
      <b/>
      <sz val="12"/>
      <name val="Calibri Light"/>
      <family val="2"/>
      <scheme val="major"/>
    </font>
    <font>
      <sz val="11"/>
      <color rgb="FF000000"/>
      <name val="Calibri"/>
      <family val="2"/>
      <scheme val="minor"/>
    </font>
  </fonts>
  <fills count="9">
    <fill>
      <patternFill patternType="none"/>
    </fill>
    <fill>
      <patternFill patternType="gray125"/>
    </fill>
    <fill>
      <patternFill patternType="solid">
        <fgColor rgb="FF0A1B3F"/>
        <bgColor rgb="FF0A1B3F"/>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7"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43" fontId="1" fillId="0" borderId="0" applyFont="0" applyFill="0" applyBorder="0" applyAlignment="0" applyProtection="0"/>
  </cellStyleXfs>
  <cellXfs count="55">
    <xf numFmtId="0" fontId="0" fillId="0" borderId="0" xfId="0"/>
    <xf numFmtId="0" fontId="3" fillId="2" borderId="0" xfId="0" applyFont="1" applyFill="1"/>
    <xf numFmtId="0" fontId="4" fillId="0" borderId="0" xfId="0" applyFont="1"/>
    <xf numFmtId="0" fontId="4" fillId="0" borderId="0" xfId="0" applyFont="1" applyAlignment="1">
      <alignment horizontal="right"/>
    </xf>
    <xf numFmtId="0" fontId="4" fillId="0" borderId="0" xfId="0" applyFont="1" applyAlignment="1">
      <alignment wrapText="1"/>
    </xf>
    <xf numFmtId="0" fontId="4" fillId="0" borderId="1" xfId="0" applyFont="1" applyBorder="1"/>
    <xf numFmtId="0" fontId="5" fillId="0" borderId="1" xfId="0" applyFont="1" applyBorder="1" applyAlignment="1">
      <alignment horizontal="left" indent="1"/>
    </xf>
    <xf numFmtId="164" fontId="4" fillId="0" borderId="1" xfId="1" applyNumberFormat="1" applyFont="1" applyBorder="1" applyAlignment="1">
      <alignment wrapText="1"/>
    </xf>
    <xf numFmtId="0" fontId="4" fillId="3" borderId="1" xfId="0" applyFont="1" applyFill="1" applyBorder="1"/>
    <xf numFmtId="0" fontId="5" fillId="3" borderId="1" xfId="0" applyFont="1" applyFill="1" applyBorder="1" applyAlignment="1">
      <alignment horizontal="left" indent="1"/>
    </xf>
    <xf numFmtId="0" fontId="4" fillId="4" borderId="1" xfId="0" applyFont="1" applyFill="1" applyBorder="1"/>
    <xf numFmtId="0" fontId="5" fillId="4" borderId="1" xfId="0" applyFont="1" applyFill="1" applyBorder="1" applyAlignment="1">
      <alignment horizontal="left" indent="1"/>
    </xf>
    <xf numFmtId="165" fontId="4" fillId="0" borderId="1" xfId="1" applyNumberFormat="1" applyFont="1" applyBorder="1"/>
    <xf numFmtId="165" fontId="4" fillId="5" borderId="1" xfId="1" applyNumberFormat="1" applyFont="1" applyFill="1" applyBorder="1"/>
    <xf numFmtId="0" fontId="5" fillId="0" borderId="0" xfId="0" applyFont="1"/>
    <xf numFmtId="164" fontId="4" fillId="0" borderId="1" xfId="0" applyNumberFormat="1" applyFont="1" applyBorder="1"/>
    <xf numFmtId="0" fontId="4" fillId="4" borderId="2" xfId="0" applyFont="1" applyFill="1" applyBorder="1"/>
    <xf numFmtId="0" fontId="4" fillId="0" borderId="1" xfId="0" applyFont="1" applyBorder="1" applyAlignment="1">
      <alignment wrapText="1"/>
    </xf>
    <xf numFmtId="0" fontId="5" fillId="0" borderId="1" xfId="0" applyFont="1" applyBorder="1"/>
    <xf numFmtId="164" fontId="5" fillId="0" borderId="1" xfId="0" applyNumberFormat="1" applyFont="1" applyBorder="1"/>
    <xf numFmtId="0" fontId="4" fillId="5" borderId="1" xfId="0" applyFont="1" applyFill="1" applyBorder="1"/>
    <xf numFmtId="0" fontId="4" fillId="5" borderId="2" xfId="0" applyFont="1" applyFill="1" applyBorder="1"/>
    <xf numFmtId="0" fontId="5" fillId="5" borderId="1" xfId="0" applyFont="1" applyFill="1" applyBorder="1" applyAlignment="1">
      <alignment horizontal="left" indent="1"/>
    </xf>
    <xf numFmtId="0" fontId="5" fillId="5" borderId="1" xfId="0" applyFont="1" applyFill="1" applyBorder="1" applyAlignment="1"/>
    <xf numFmtId="165" fontId="5" fillId="0" borderId="1" xfId="1" applyNumberFormat="1" applyFont="1" applyBorder="1"/>
    <xf numFmtId="165" fontId="6" fillId="5" borderId="1" xfId="1" applyNumberFormat="1" applyFont="1" applyFill="1" applyBorder="1" applyAlignment="1">
      <alignment wrapText="1"/>
    </xf>
    <xf numFmtId="1" fontId="6" fillId="5" borderId="1" xfId="1" applyNumberFormat="1" applyFont="1" applyFill="1" applyBorder="1"/>
    <xf numFmtId="0" fontId="9" fillId="0" borderId="0" xfId="0" applyFont="1"/>
    <xf numFmtId="0" fontId="10" fillId="6" borderId="3" xfId="0" applyFont="1" applyFill="1" applyBorder="1"/>
    <xf numFmtId="0" fontId="10" fillId="6" borderId="3" xfId="0" applyFont="1" applyFill="1" applyBorder="1" applyAlignment="1">
      <alignment horizontal="left" wrapText="1" indent="1"/>
    </xf>
    <xf numFmtId="0" fontId="10" fillId="6" borderId="3" xfId="0" applyFont="1" applyFill="1" applyBorder="1" applyAlignment="1">
      <alignment wrapText="1"/>
    </xf>
    <xf numFmtId="166" fontId="9" fillId="0" borderId="3" xfId="0" applyNumberFormat="1" applyFont="1" applyBorder="1" applyAlignment="1">
      <alignment horizontal="left" vertical="center"/>
    </xf>
    <xf numFmtId="0" fontId="9" fillId="0" borderId="3" xfId="0" applyFont="1" applyBorder="1" applyAlignment="1">
      <alignment horizontal="left" vertical="center" wrapText="1" indent="1"/>
    </xf>
    <xf numFmtId="0" fontId="9" fillId="0" borderId="3" xfId="0" applyFont="1" applyBorder="1" applyAlignment="1">
      <alignment horizontal="left" vertical="center" indent="1"/>
    </xf>
    <xf numFmtId="0" fontId="9" fillId="0" borderId="3" xfId="0" applyFont="1" applyBorder="1"/>
    <xf numFmtId="166" fontId="9" fillId="0" borderId="3" xfId="0" applyNumberFormat="1" applyFont="1" applyBorder="1" applyAlignment="1">
      <alignment horizontal="left" vertical="center" wrapText="1"/>
    </xf>
    <xf numFmtId="166" fontId="9" fillId="0" borderId="3" xfId="0" applyNumberFormat="1" applyFont="1" applyBorder="1" applyAlignment="1">
      <alignment horizontal="left" vertical="center" wrapText="1" indent="1"/>
    </xf>
    <xf numFmtId="0" fontId="9" fillId="0" borderId="3" xfId="0" applyFont="1" applyBorder="1" applyAlignment="1">
      <alignment vertical="center"/>
    </xf>
    <xf numFmtId="166" fontId="9" fillId="0" borderId="3" xfId="0" applyNumberFormat="1" applyFont="1" applyBorder="1" applyAlignment="1">
      <alignment horizontal="center" vertical="center"/>
    </xf>
    <xf numFmtId="166" fontId="9" fillId="0" borderId="3" xfId="0" applyNumberFormat="1" applyFont="1" applyBorder="1" applyAlignment="1">
      <alignment vertical="center"/>
    </xf>
    <xf numFmtId="165" fontId="6" fillId="0" borderId="1" xfId="1" applyNumberFormat="1" applyFont="1" applyBorder="1"/>
    <xf numFmtId="165" fontId="6" fillId="0" borderId="1" xfId="1" applyNumberFormat="1" applyFont="1" applyFill="1" applyBorder="1"/>
    <xf numFmtId="165" fontId="6" fillId="5" borderId="1" xfId="1" applyNumberFormat="1" applyFont="1" applyFill="1" applyBorder="1"/>
    <xf numFmtId="164" fontId="6" fillId="0" borderId="1" xfId="1" applyNumberFormat="1" applyFont="1" applyBorder="1" applyAlignment="1">
      <alignment wrapText="1"/>
    </xf>
    <xf numFmtId="165" fontId="6" fillId="0" borderId="0" xfId="1" applyNumberFormat="1" applyFont="1"/>
    <xf numFmtId="49" fontId="6" fillId="0" borderId="1" xfId="1" applyNumberFormat="1" applyFont="1" applyBorder="1" applyAlignment="1">
      <alignment wrapText="1"/>
    </xf>
    <xf numFmtId="165" fontId="11" fillId="0" borderId="1" xfId="1" applyNumberFormat="1" applyFont="1" applyFill="1" applyBorder="1"/>
    <xf numFmtId="165" fontId="6" fillId="5" borderId="0" xfId="1" applyNumberFormat="1" applyFont="1" applyFill="1"/>
    <xf numFmtId="0" fontId="6" fillId="5" borderId="1" xfId="1" applyNumberFormat="1" applyFont="1" applyFill="1" applyBorder="1"/>
    <xf numFmtId="164" fontId="6" fillId="5" borderId="1" xfId="1" applyNumberFormat="1" applyFont="1" applyFill="1" applyBorder="1" applyAlignment="1">
      <alignment wrapText="1"/>
    </xf>
    <xf numFmtId="0" fontId="5" fillId="3" borderId="1" xfId="0" applyFont="1" applyFill="1" applyBorder="1" applyAlignment="1">
      <alignment horizontal="left" wrapText="1" indent="1"/>
    </xf>
    <xf numFmtId="0" fontId="12" fillId="0" borderId="0" xfId="0" applyFont="1" applyAlignment="1">
      <alignment vertical="center" wrapText="1"/>
    </xf>
    <xf numFmtId="166" fontId="9" fillId="7" borderId="3" xfId="0" applyNumberFormat="1" applyFont="1" applyFill="1" applyBorder="1" applyAlignment="1">
      <alignment horizontal="left" vertical="center"/>
    </xf>
    <xf numFmtId="166" fontId="9" fillId="7" borderId="3" xfId="0" applyNumberFormat="1" applyFont="1" applyFill="1" applyBorder="1" applyAlignment="1">
      <alignment horizontal="left" vertical="center" wrapText="1"/>
    </xf>
    <xf numFmtId="1" fontId="6" fillId="8" borderId="1" xfId="1" applyNumberFormat="1" applyFont="1" applyFill="1" applyBorder="1"/>
  </cellXfs>
  <cellStyles count="2">
    <cellStyle name="Normal" xfId="0" builtinId="0"/>
    <cellStyle name="Tusental" xfId="1" builtinId="3"/>
  </cellStyles>
  <dxfs count="21">
    <dxf>
      <font>
        <b val="0"/>
        <i val="0"/>
        <strike val="0"/>
        <condense val="0"/>
        <extend val="0"/>
        <outline val="0"/>
        <shadow val="0"/>
        <u val="none"/>
        <vertAlign val="baseline"/>
        <sz val="12"/>
        <color theme="1"/>
        <name val="Calibri Light"/>
        <family val="2"/>
        <scheme val="maj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Light"/>
        <family val="2"/>
        <scheme val="major"/>
      </font>
      <numFmt numFmtId="164" formatCode="_-* #,##0_-;\-* #,##0_-;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major"/>
      </font>
      <numFmt numFmtId="164" formatCode="_-* #,##0_-;\-* #,##0_-;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major"/>
      </font>
      <numFmt numFmtId="164" formatCode="_-* #,##0_-;\-* #,##0_-;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major"/>
      </font>
      <numFmt numFmtId="164" formatCode="_-* #,##0_-;\-* #,##0_-;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maj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maj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Light"/>
        <family val="2"/>
        <scheme val="major"/>
      </font>
      <numFmt numFmtId="164" formatCode="_-* #,##0_-;\-* #,##0_-;_-* &quot;-&quot;??_-;_-@_-"/>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major"/>
      </font>
      <numFmt numFmtId="165" formatCode="#,##0_ ;\-#,##0\ "/>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major"/>
      </font>
      <numFmt numFmtId="165" formatCode="#,##0_ ;\-#,##0\ "/>
      <fill>
        <patternFill>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Light"/>
        <family val="2"/>
        <scheme val="major"/>
      </font>
      <numFmt numFmtId="165" formatCode="#,##0_ ;\-#,##0\ "/>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major"/>
      </font>
      <numFmt numFmtId="165" formatCode="#,##0_ ;\-#,##0\ "/>
      <border diagonalUp="0" diagonalDown="0">
        <left style="thin">
          <color indexed="64"/>
        </left>
        <right style="thin">
          <color indexed="64"/>
        </right>
        <top style="thin">
          <color indexed="64"/>
        </top>
        <bottom style="thin">
          <color indexed="64"/>
        </bottom>
        <vertical/>
        <horizontal/>
      </border>
    </dxf>
    <dxf>
      <font>
        <b/>
        <strike val="0"/>
        <outline val="0"/>
        <shadow val="0"/>
        <u val="none"/>
        <vertAlign val="baseline"/>
        <sz val="12"/>
        <name val="Calibri Light"/>
        <family val="2"/>
        <scheme val="major"/>
      </font>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Light"/>
        <family val="2"/>
        <scheme val="major"/>
      </font>
      <border diagonalUp="0" diagonalDown="0" outline="0">
        <left style="thin">
          <color indexed="64"/>
        </left>
        <right/>
        <top style="thin">
          <color indexed="64"/>
        </top>
        <bottom style="thin">
          <color indexed="64"/>
        </bottom>
      </border>
    </dxf>
    <dxf>
      <font>
        <strike val="0"/>
        <outline val="0"/>
        <shadow val="0"/>
        <u val="none"/>
        <vertAlign val="baseline"/>
        <sz val="12"/>
        <name val="Calibri Light"/>
        <family val="2"/>
        <scheme val="major"/>
      </font>
    </dxf>
    <dxf>
      <font>
        <strike val="0"/>
        <outline val="0"/>
        <shadow val="0"/>
        <u val="none"/>
        <vertAlign val="baseline"/>
        <sz val="12"/>
        <name val="Calibri Light"/>
        <family val="2"/>
        <scheme val="major"/>
      </font>
    </dxf>
    <dxf>
      <font>
        <strike val="0"/>
        <outline val="0"/>
        <shadow val="0"/>
        <u val="none"/>
        <vertAlign val="baseline"/>
        <sz val="12"/>
        <name val="Calibri Light"/>
        <family val="2"/>
        <scheme val="major"/>
      </font>
    </dxf>
    <dxf>
      <border>
        <left/>
        <top style="thick">
          <color auto="1"/>
        </top>
      </border>
    </dxf>
    <dxf>
      <font>
        <b/>
        <i val="0"/>
        <strike val="0"/>
        <color theme="0"/>
      </font>
      <fill>
        <patternFill>
          <fgColor rgb="FF0A1B3F"/>
          <bgColor rgb="FF0A1B3F"/>
        </patternFill>
      </fill>
    </dxf>
    <dxf>
      <font>
        <b/>
        <color theme="1" tint="0.499984740745262"/>
      </font>
    </dxf>
    <dxf>
      <font>
        <b/>
        <color theme="1"/>
      </font>
    </dxf>
  </dxfs>
  <tableStyles count="2" defaultTableStyle="TableStyleMedium2" defaultPivotStyle="PivotStyleLight16">
    <tableStyle name="Ingen formatering" table="0" count="2" xr9:uid="{79E6846F-135B-4F5E-914D-374FE205C736}">
      <tableStyleElement type="firstSubtotalRow" dxfId="20"/>
      <tableStyleElement type="secondSubtotalRow" dxfId="19"/>
    </tableStyle>
    <tableStyle name="KFUM" pivot="0" count="2" xr9:uid="{4D0D4FA2-0EA0-1548-87B1-5906D1CCDD95}">
      <tableStyleElement type="headerRow" dxfId="18"/>
      <tableStyleElement type="totalRow" dxfId="1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18" Type="http://schemas.openxmlformats.org/officeDocument/2006/relationships/customXml" Target="../customXml/item10.xml"/><Relationship Id="rId26" Type="http://schemas.openxmlformats.org/officeDocument/2006/relationships/customXml" Target="../customXml/item18.xml"/><Relationship Id="rId3" Type="http://schemas.openxmlformats.org/officeDocument/2006/relationships/theme" Target="theme/theme1.xml"/><Relationship Id="rId21" Type="http://schemas.openxmlformats.org/officeDocument/2006/relationships/customXml" Target="../customXml/item13.xml"/><Relationship Id="rId7" Type="http://schemas.openxmlformats.org/officeDocument/2006/relationships/powerPivotData" Target="model/item.data"/><Relationship Id="rId12" Type="http://schemas.openxmlformats.org/officeDocument/2006/relationships/customXml" Target="../customXml/item4.xml"/><Relationship Id="rId17" Type="http://schemas.openxmlformats.org/officeDocument/2006/relationships/customXml" Target="../customXml/item9.xml"/><Relationship Id="rId25" Type="http://schemas.openxmlformats.org/officeDocument/2006/relationships/customXml" Target="../customXml/item17.xml"/><Relationship Id="rId2" Type="http://schemas.openxmlformats.org/officeDocument/2006/relationships/worksheet" Target="worksheets/sheet2.xml"/><Relationship Id="rId16" Type="http://schemas.openxmlformats.org/officeDocument/2006/relationships/customXml" Target="../customXml/item8.xml"/><Relationship Id="rId20" Type="http://schemas.openxmlformats.org/officeDocument/2006/relationships/customXml" Target="../customXml/item12.xml"/><Relationship Id="rId29" Type="http://schemas.openxmlformats.org/officeDocument/2006/relationships/customXml" Target="../customXml/item21.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24" Type="http://schemas.openxmlformats.org/officeDocument/2006/relationships/customXml" Target="../customXml/item16.xml"/><Relationship Id="rId5" Type="http://schemas.openxmlformats.org/officeDocument/2006/relationships/styles" Target="styles.xml"/><Relationship Id="rId15" Type="http://schemas.openxmlformats.org/officeDocument/2006/relationships/customXml" Target="../customXml/item7.xml"/><Relationship Id="rId23" Type="http://schemas.openxmlformats.org/officeDocument/2006/relationships/customXml" Target="../customXml/item15.xml"/><Relationship Id="rId28" Type="http://schemas.openxmlformats.org/officeDocument/2006/relationships/customXml" Target="../customXml/item20.xml"/><Relationship Id="rId10" Type="http://schemas.openxmlformats.org/officeDocument/2006/relationships/customXml" Target="../customXml/item2.xml"/><Relationship Id="rId19" Type="http://schemas.openxmlformats.org/officeDocument/2006/relationships/customXml" Target="../customXml/item11.xml"/><Relationship Id="rId4" Type="http://schemas.openxmlformats.org/officeDocument/2006/relationships/connections" Target="connections.xml"/><Relationship Id="rId9" Type="http://schemas.openxmlformats.org/officeDocument/2006/relationships/customXml" Target="../customXml/item1.xml"/><Relationship Id="rId14" Type="http://schemas.openxmlformats.org/officeDocument/2006/relationships/customXml" Target="../customXml/item6.xml"/><Relationship Id="rId22" Type="http://schemas.openxmlformats.org/officeDocument/2006/relationships/customXml" Target="../customXml/item14.xml"/><Relationship Id="rId27" Type="http://schemas.openxmlformats.org/officeDocument/2006/relationships/customXml" Target="../customXml/item19.xml"/><Relationship Id="rId30" Type="http://schemas.openxmlformats.org/officeDocument/2006/relationships/customXml" Target="../customXml/item2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E9B6E0D-4CEE-6941-A912-D53CD9077E87}" name="Budget" displayName="Budget" ref="B2:H32" totalsRowCount="1" headerRowDxfId="16" dataDxfId="15" totalsRowDxfId="14">
  <tableColumns count="7">
    <tableColumn id="1" xr3:uid="{C2B809C1-9FF9-8E47-9D6C-A1E05941CB10}" name="Konto" dataDxfId="13" totalsRowDxfId="6"/>
    <tableColumn id="2" xr3:uid="{4B02FDAB-A704-8F47-AB65-AB953DC50349}" name="Namn" dataDxfId="12" totalsRowDxfId="5"/>
    <tableColumn id="8" xr3:uid="{84FFA669-3466-4C53-AF2E-89E4004AB126}" name="Utfall 2023" totalsRowFunction="custom" dataDxfId="11" totalsRowDxfId="4">
      <totalsRowFormula>SUBTOTAL(101,D30)</totalsRowFormula>
    </tableColumn>
    <tableColumn id="5" xr3:uid="{26DF10F4-C3CC-4616-B549-F8FE0B32EFEB}" name="Utfall  2024" totalsRowFunction="custom" dataDxfId="10" totalsRowDxfId="3">
      <totalsRowFormula>SUBTOTAL(101,E30)</totalsRowFormula>
    </tableColumn>
    <tableColumn id="3" xr3:uid="{2886A8E2-B25D-48DB-B4C4-443E8181FBDA}" name="Utfall 2025" totalsRowFunction="custom" dataDxfId="9" totalsRowDxfId="2" dataCellStyle="Tusental">
      <totalsRowFormula>SUBTOTAL(101,F30)</totalsRowFormula>
    </tableColumn>
    <tableColumn id="10" xr3:uid="{94059726-A6EC-4CC4-A404-53B5CCBEE7EB}" name="Budget 2026" totalsRowFunction="custom" dataDxfId="8" totalsRowDxfId="1" dataCellStyle="Tusental">
      <totalsRowFormula>G12+G31</totalsRowFormula>
    </tableColumn>
    <tableColumn id="4" xr3:uid="{2F308ECA-8891-4583-981C-DA1705275438}" name="Kommentarer" dataDxfId="7" totalsRowDxfId="0"/>
  </tableColumns>
  <tableStyleInfo name="KFUM"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7A104-2700-EF4A-8C87-3B7805E0D412}">
  <sheetPr>
    <tabColor theme="7" tint="0.59999389629810485"/>
  </sheetPr>
  <dimension ref="A1:L32"/>
  <sheetViews>
    <sheetView tabSelected="1" topLeftCell="B17" zoomScale="85" zoomScaleNormal="100" workbookViewId="0">
      <selection activeCell="H19" sqref="H19"/>
    </sheetView>
  </sheetViews>
  <sheetFormatPr defaultColWidth="11" defaultRowHeight="15.5" x14ac:dyDescent="0.35"/>
  <cols>
    <col min="1" max="2" width="9.33203125" style="2" customWidth="1"/>
    <col min="3" max="3" width="31.08203125" style="2" customWidth="1"/>
    <col min="4" max="4" width="12" style="2" customWidth="1"/>
    <col min="5" max="5" width="14.25" style="2" bestFit="1" customWidth="1"/>
    <col min="6" max="6" width="14.25" style="2" customWidth="1"/>
    <col min="7" max="7" width="15.25" style="2" customWidth="1"/>
    <col min="8" max="8" width="72.75" style="4" customWidth="1"/>
    <col min="9" max="16384" width="11" style="2"/>
  </cols>
  <sheetData>
    <row r="1" spans="1:12" x14ac:dyDescent="0.35">
      <c r="E1" s="14"/>
      <c r="F1" s="14"/>
      <c r="G1" s="14"/>
    </row>
    <row r="2" spans="1:12" x14ac:dyDescent="0.35">
      <c r="A2" s="1" t="s">
        <v>0</v>
      </c>
      <c r="B2" s="2" t="s">
        <v>1</v>
      </c>
      <c r="C2" s="2" t="s">
        <v>2</v>
      </c>
      <c r="D2" s="3" t="s">
        <v>3</v>
      </c>
      <c r="E2" s="3" t="s">
        <v>41</v>
      </c>
      <c r="F2" s="3" t="s">
        <v>40</v>
      </c>
      <c r="G2" s="3" t="s">
        <v>42</v>
      </c>
      <c r="H2" s="4" t="s">
        <v>4</v>
      </c>
    </row>
    <row r="3" spans="1:12" x14ac:dyDescent="0.35">
      <c r="A3" s="5" t="s">
        <v>5</v>
      </c>
      <c r="B3" s="5">
        <v>3010</v>
      </c>
      <c r="C3" s="6" t="s">
        <v>6</v>
      </c>
      <c r="D3" s="40">
        <v>7160</v>
      </c>
      <c r="E3" s="41">
        <v>6670</v>
      </c>
      <c r="F3" s="42">
        <v>11050</v>
      </c>
      <c r="G3" s="41">
        <v>8500</v>
      </c>
      <c r="H3" s="43" t="s">
        <v>39</v>
      </c>
    </row>
    <row r="4" spans="1:12" x14ac:dyDescent="0.35">
      <c r="A4" s="8" t="s">
        <v>5</v>
      </c>
      <c r="B4" s="8">
        <v>3030</v>
      </c>
      <c r="C4" s="9" t="s">
        <v>7</v>
      </c>
      <c r="D4" s="40">
        <v>193780</v>
      </c>
      <c r="E4" s="41">
        <v>156890</v>
      </c>
      <c r="F4" s="42">
        <v>174556</v>
      </c>
      <c r="G4" s="41">
        <v>175075</v>
      </c>
      <c r="H4" s="43" t="s">
        <v>39</v>
      </c>
    </row>
    <row r="5" spans="1:12" ht="31" x14ac:dyDescent="0.35">
      <c r="A5" s="8" t="s">
        <v>5</v>
      </c>
      <c r="B5" s="8">
        <v>3060</v>
      </c>
      <c r="C5" s="9" t="s">
        <v>8</v>
      </c>
      <c r="D5" s="41">
        <v>22701</v>
      </c>
      <c r="E5" s="41">
        <v>27326</v>
      </c>
      <c r="F5" s="42">
        <v>36561</v>
      </c>
      <c r="G5" s="41">
        <v>30000</v>
      </c>
      <c r="H5" s="43" t="s">
        <v>43</v>
      </c>
    </row>
    <row r="6" spans="1:12" x14ac:dyDescent="0.35">
      <c r="A6" s="8" t="s">
        <v>5</v>
      </c>
      <c r="B6" s="8">
        <v>3090</v>
      </c>
      <c r="C6" s="9" t="s">
        <v>9</v>
      </c>
      <c r="D6" s="41">
        <v>900</v>
      </c>
      <c r="E6" s="41">
        <v>2925</v>
      </c>
      <c r="F6" s="42">
        <v>800</v>
      </c>
      <c r="G6" s="41">
        <v>1500</v>
      </c>
      <c r="H6" s="43" t="s">
        <v>44</v>
      </c>
    </row>
    <row r="7" spans="1:12" x14ac:dyDescent="0.35">
      <c r="A7" s="8" t="s">
        <v>5</v>
      </c>
      <c r="B7" s="8">
        <v>3290</v>
      </c>
      <c r="C7" s="9" t="s">
        <v>10</v>
      </c>
      <c r="D7" s="44">
        <v>9096</v>
      </c>
      <c r="E7" s="41">
        <v>15064</v>
      </c>
      <c r="F7" s="42">
        <v>7245</v>
      </c>
      <c r="G7" s="41">
        <v>10500</v>
      </c>
      <c r="H7" s="43" t="s">
        <v>116</v>
      </c>
    </row>
    <row r="8" spans="1:12" x14ac:dyDescent="0.35">
      <c r="A8" s="8" t="s">
        <v>5</v>
      </c>
      <c r="B8" s="8">
        <v>3940</v>
      </c>
      <c r="C8" s="9" t="s">
        <v>11</v>
      </c>
      <c r="D8" s="41">
        <v>66449</v>
      </c>
      <c r="E8" s="41">
        <v>76148</v>
      </c>
      <c r="F8" s="42">
        <v>63661</v>
      </c>
      <c r="G8" s="41">
        <v>70000</v>
      </c>
      <c r="H8" s="43" t="s">
        <v>45</v>
      </c>
    </row>
    <row r="9" spans="1:12" ht="31" x14ac:dyDescent="0.35">
      <c r="A9" s="8" t="s">
        <v>5</v>
      </c>
      <c r="B9" s="8">
        <v>3980</v>
      </c>
      <c r="C9" s="9" t="s">
        <v>12</v>
      </c>
      <c r="D9" s="44">
        <v>13547</v>
      </c>
      <c r="E9" s="41">
        <v>8491</v>
      </c>
      <c r="F9" s="42">
        <v>8170</v>
      </c>
      <c r="G9" s="41">
        <v>8000</v>
      </c>
      <c r="H9" s="43" t="s">
        <v>101</v>
      </c>
    </row>
    <row r="10" spans="1:12" ht="46.5" x14ac:dyDescent="0.35">
      <c r="A10" s="8" t="s">
        <v>5</v>
      </c>
      <c r="B10" s="8">
        <v>3986</v>
      </c>
      <c r="C10" s="9" t="s">
        <v>13</v>
      </c>
      <c r="D10" s="41">
        <v>32202</v>
      </c>
      <c r="E10" s="25">
        <v>27990</v>
      </c>
      <c r="F10" s="25">
        <v>74505</v>
      </c>
      <c r="G10" s="25">
        <v>43000</v>
      </c>
      <c r="H10" s="45" t="s">
        <v>102</v>
      </c>
    </row>
    <row r="11" spans="1:12" x14ac:dyDescent="0.35">
      <c r="A11" s="8" t="s">
        <v>5</v>
      </c>
      <c r="B11" s="8">
        <v>3990</v>
      </c>
      <c r="C11" s="50" t="s">
        <v>34</v>
      </c>
      <c r="D11" s="41">
        <v>0</v>
      </c>
      <c r="E11" s="41">
        <v>0</v>
      </c>
      <c r="F11" s="42">
        <v>10740</v>
      </c>
      <c r="G11" s="41">
        <v>0</v>
      </c>
      <c r="H11" s="43" t="s">
        <v>38</v>
      </c>
    </row>
    <row r="12" spans="1:12" x14ac:dyDescent="0.35">
      <c r="A12" s="20"/>
      <c r="B12" s="21"/>
      <c r="C12" s="22" t="s">
        <v>36</v>
      </c>
      <c r="D12" s="41"/>
      <c r="E12" s="41"/>
      <c r="F12" s="42"/>
      <c r="G12" s="46">
        <f>SUM(G3:G11)</f>
        <v>346575</v>
      </c>
      <c r="H12" s="43"/>
    </row>
    <row r="13" spans="1:12" x14ac:dyDescent="0.35">
      <c r="A13" s="10" t="s">
        <v>14</v>
      </c>
      <c r="B13" s="10">
        <v>4010</v>
      </c>
      <c r="C13" s="11" t="s">
        <v>15</v>
      </c>
      <c r="D13" s="47">
        <v>-5400</v>
      </c>
      <c r="E13" s="42">
        <v>-5500</v>
      </c>
      <c r="F13" s="48"/>
      <c r="G13" s="54">
        <v>-3760</v>
      </c>
      <c r="H13" s="43" t="s">
        <v>111</v>
      </c>
    </row>
    <row r="14" spans="1:12" ht="31" x14ac:dyDescent="0.35">
      <c r="A14" s="10" t="s">
        <v>14</v>
      </c>
      <c r="B14" s="10">
        <v>4010</v>
      </c>
      <c r="C14" s="11" t="s">
        <v>16</v>
      </c>
      <c r="D14" s="42">
        <v>-85000</v>
      </c>
      <c r="E14" s="42">
        <v>-50000</v>
      </c>
      <c r="F14" s="48">
        <v>-68996</v>
      </c>
      <c r="G14" s="54">
        <v>-20200</v>
      </c>
      <c r="H14" s="43" t="s">
        <v>103</v>
      </c>
    </row>
    <row r="15" spans="1:12" x14ac:dyDescent="0.35">
      <c r="A15" s="10" t="s">
        <v>14</v>
      </c>
      <c r="B15" s="10">
        <v>4010</v>
      </c>
      <c r="C15" s="11" t="s">
        <v>17</v>
      </c>
      <c r="D15" s="42">
        <v>-14580</v>
      </c>
      <c r="E15" s="42">
        <v>-15000</v>
      </c>
      <c r="F15" s="48"/>
      <c r="G15" s="54">
        <v>-10152</v>
      </c>
      <c r="H15" s="43" t="s">
        <v>112</v>
      </c>
      <c r="L15" s="51"/>
    </row>
    <row r="16" spans="1:12" ht="62" x14ac:dyDescent="0.35">
      <c r="A16" s="10" t="s">
        <v>14</v>
      </c>
      <c r="B16" s="10">
        <v>4060</v>
      </c>
      <c r="C16" s="11" t="s">
        <v>18</v>
      </c>
      <c r="D16" s="40">
        <v>-89191</v>
      </c>
      <c r="E16" s="40">
        <v>-55925</v>
      </c>
      <c r="F16" s="48">
        <v>-60239</v>
      </c>
      <c r="G16" s="26">
        <v>-65000</v>
      </c>
      <c r="H16" s="45" t="s">
        <v>113</v>
      </c>
      <c r="L16" s="51"/>
    </row>
    <row r="17" spans="1:12" x14ac:dyDescent="0.35">
      <c r="A17" s="10" t="s">
        <v>14</v>
      </c>
      <c r="B17" s="10">
        <v>4070</v>
      </c>
      <c r="C17" s="11" t="s">
        <v>19</v>
      </c>
      <c r="D17" s="40">
        <v>-11742</v>
      </c>
      <c r="E17" s="40">
        <v>-1500</v>
      </c>
      <c r="F17" s="42">
        <v>-2000</v>
      </c>
      <c r="G17" s="26">
        <v>-3000</v>
      </c>
      <c r="H17" s="43" t="s">
        <v>114</v>
      </c>
      <c r="L17" s="51"/>
    </row>
    <row r="18" spans="1:12" x14ac:dyDescent="0.35">
      <c r="A18" s="10" t="s">
        <v>14</v>
      </c>
      <c r="B18" s="10">
        <v>4090</v>
      </c>
      <c r="C18" s="11" t="s">
        <v>20</v>
      </c>
      <c r="D18" s="40">
        <v>-7050</v>
      </c>
      <c r="E18" s="42">
        <v>-8420</v>
      </c>
      <c r="F18" s="42">
        <v>-700</v>
      </c>
      <c r="G18" s="26">
        <v>-2200</v>
      </c>
      <c r="H18" s="43" t="s">
        <v>117</v>
      </c>
    </row>
    <row r="19" spans="1:12" ht="31" x14ac:dyDescent="0.35">
      <c r="A19" s="10" t="s">
        <v>14</v>
      </c>
      <c r="B19" s="10">
        <v>4200</v>
      </c>
      <c r="C19" s="11" t="s">
        <v>21</v>
      </c>
      <c r="D19" s="40">
        <v>-7344</v>
      </c>
      <c r="E19" s="40">
        <v>-1509</v>
      </c>
      <c r="F19" s="42">
        <v>0</v>
      </c>
      <c r="G19" s="26">
        <v>-4000</v>
      </c>
      <c r="H19" s="45" t="s">
        <v>46</v>
      </c>
    </row>
    <row r="20" spans="1:12" ht="46" customHeight="1" x14ac:dyDescent="0.35">
      <c r="A20" s="10" t="s">
        <v>14</v>
      </c>
      <c r="B20" s="10">
        <v>4202</v>
      </c>
      <c r="C20" s="11" t="s">
        <v>22</v>
      </c>
      <c r="D20" s="40">
        <v>-18712</v>
      </c>
      <c r="E20" s="40">
        <v>-7537</v>
      </c>
      <c r="F20" s="42">
        <v>-12088</v>
      </c>
      <c r="G20" s="54">
        <v>-8000</v>
      </c>
      <c r="H20" s="45" t="s">
        <v>110</v>
      </c>
    </row>
    <row r="21" spans="1:12" ht="31" x14ac:dyDescent="0.35">
      <c r="A21" s="10" t="s">
        <v>14</v>
      </c>
      <c r="B21" s="10">
        <v>4290</v>
      </c>
      <c r="C21" s="11" t="s">
        <v>23</v>
      </c>
      <c r="D21" s="40">
        <v>-15150</v>
      </c>
      <c r="E21" s="42">
        <v>-8946</v>
      </c>
      <c r="F21" s="42">
        <v>-10664</v>
      </c>
      <c r="G21" s="26">
        <v>-12000</v>
      </c>
      <c r="H21" s="43" t="s">
        <v>99</v>
      </c>
    </row>
    <row r="22" spans="1:12" ht="31" x14ac:dyDescent="0.35">
      <c r="A22" s="10" t="s">
        <v>14</v>
      </c>
      <c r="B22" s="10">
        <v>4620</v>
      </c>
      <c r="C22" s="11" t="s">
        <v>24</v>
      </c>
      <c r="D22" s="40">
        <v>0</v>
      </c>
      <c r="E22" s="40">
        <v>-1918</v>
      </c>
      <c r="F22" s="42">
        <v>-699</v>
      </c>
      <c r="G22" s="54">
        <v>-3000</v>
      </c>
      <c r="H22" s="45" t="s">
        <v>100</v>
      </c>
    </row>
    <row r="23" spans="1:12" x14ac:dyDescent="0.35">
      <c r="A23" s="10"/>
      <c r="B23" s="16">
        <v>4211</v>
      </c>
      <c r="C23" s="11" t="s">
        <v>33</v>
      </c>
      <c r="D23" s="40">
        <v>0</v>
      </c>
      <c r="E23" s="42">
        <v>-4009</v>
      </c>
      <c r="F23" s="42">
        <v>1909</v>
      </c>
      <c r="G23" s="26">
        <v>-2000</v>
      </c>
      <c r="H23" s="43" t="s">
        <v>109</v>
      </c>
    </row>
    <row r="24" spans="1:12" x14ac:dyDescent="0.35">
      <c r="A24" s="10" t="s">
        <v>14</v>
      </c>
      <c r="B24" s="10">
        <v>5010</v>
      </c>
      <c r="C24" s="11" t="s">
        <v>25</v>
      </c>
      <c r="D24" s="40">
        <f>-
234172</f>
        <v>-234172</v>
      </c>
      <c r="E24" s="40">
        <v>-228000</v>
      </c>
      <c r="F24" s="42">
        <v>276000</v>
      </c>
      <c r="G24" s="26">
        <v>-276000</v>
      </c>
      <c r="H24" s="43" t="s">
        <v>35</v>
      </c>
    </row>
    <row r="25" spans="1:12" x14ac:dyDescent="0.35">
      <c r="A25" s="10" t="s">
        <v>14</v>
      </c>
      <c r="B25" s="10">
        <v>5910</v>
      </c>
      <c r="C25" s="11" t="s">
        <v>26</v>
      </c>
      <c r="D25" s="40">
        <v>0</v>
      </c>
      <c r="E25" s="40">
        <v>0</v>
      </c>
      <c r="F25" s="42">
        <v>-3326</v>
      </c>
      <c r="G25" s="26">
        <v>-5000</v>
      </c>
      <c r="H25" s="43"/>
    </row>
    <row r="26" spans="1:12" x14ac:dyDescent="0.35">
      <c r="A26" s="10" t="s">
        <v>14</v>
      </c>
      <c r="B26" s="10">
        <v>5920</v>
      </c>
      <c r="C26" s="11" t="s">
        <v>27</v>
      </c>
      <c r="D26" s="40">
        <v>0</v>
      </c>
      <c r="E26" s="42">
        <v>-399</v>
      </c>
      <c r="F26" s="42">
        <v>-3480</v>
      </c>
      <c r="G26" s="26">
        <v>-500</v>
      </c>
      <c r="H26" s="45" t="s">
        <v>107</v>
      </c>
    </row>
    <row r="27" spans="1:12" x14ac:dyDescent="0.35">
      <c r="A27" s="10" t="s">
        <v>14</v>
      </c>
      <c r="B27" s="10">
        <v>6540</v>
      </c>
      <c r="C27" s="11" t="s">
        <v>28</v>
      </c>
      <c r="D27" s="40">
        <v>-3673</v>
      </c>
      <c r="E27" s="40">
        <v>-3126</v>
      </c>
      <c r="F27" s="42">
        <v>-679</v>
      </c>
      <c r="G27" s="26">
        <v>-3500</v>
      </c>
      <c r="H27" s="43" t="s">
        <v>115</v>
      </c>
    </row>
    <row r="28" spans="1:12" ht="46.5" x14ac:dyDescent="0.35">
      <c r="A28" s="10" t="s">
        <v>14</v>
      </c>
      <c r="B28" s="10">
        <v>6541</v>
      </c>
      <c r="C28" s="11" t="s">
        <v>29</v>
      </c>
      <c r="D28" s="40">
        <v>-7200</v>
      </c>
      <c r="E28" s="40">
        <v>-10192</v>
      </c>
      <c r="F28" s="42">
        <v>-10192.5</v>
      </c>
      <c r="G28" s="54">
        <v>-9000</v>
      </c>
      <c r="H28" s="43" t="s">
        <v>106</v>
      </c>
    </row>
    <row r="29" spans="1:12" ht="31" x14ac:dyDescent="0.35">
      <c r="A29" s="10" t="s">
        <v>14</v>
      </c>
      <c r="B29" s="10">
        <v>7020</v>
      </c>
      <c r="C29" s="11" t="s">
        <v>30</v>
      </c>
      <c r="D29" s="40">
        <v>-32820</v>
      </c>
      <c r="E29" s="40">
        <v>-13200</v>
      </c>
      <c r="F29" s="42">
        <v>13844</v>
      </c>
      <c r="G29" s="26">
        <v>-22000</v>
      </c>
      <c r="H29" s="43" t="s">
        <v>108</v>
      </c>
    </row>
    <row r="30" spans="1:12" x14ac:dyDescent="0.35">
      <c r="A30" s="10" t="s">
        <v>14</v>
      </c>
      <c r="B30" s="16">
        <v>6570</v>
      </c>
      <c r="C30" s="11" t="s">
        <v>31</v>
      </c>
      <c r="D30" s="40">
        <v>-1320</v>
      </c>
      <c r="E30" s="40">
        <v>-1640</v>
      </c>
      <c r="F30" s="42">
        <v>-1320</v>
      </c>
      <c r="G30" s="26">
        <v>-1500</v>
      </c>
      <c r="H30" s="49"/>
    </row>
    <row r="31" spans="1:12" x14ac:dyDescent="0.35">
      <c r="A31" s="20"/>
      <c r="B31" s="21"/>
      <c r="C31" s="23" t="s">
        <v>37</v>
      </c>
      <c r="D31" s="12"/>
      <c r="E31" s="12"/>
      <c r="F31" s="13"/>
      <c r="G31" s="24">
        <f>SUM(G13:G30)</f>
        <v>-450812</v>
      </c>
      <c r="H31" s="7"/>
    </row>
    <row r="32" spans="1:12" x14ac:dyDescent="0.35">
      <c r="A32" s="18" t="s">
        <v>32</v>
      </c>
      <c r="B32" s="5"/>
      <c r="C32" s="5"/>
      <c r="D32" s="15">
        <f t="shared" ref="D32:F32" si="0">SUBTOTAL(101,D30)</f>
        <v>-1320</v>
      </c>
      <c r="E32" s="15">
        <f t="shared" si="0"/>
        <v>-1640</v>
      </c>
      <c r="F32" s="15">
        <f t="shared" si="0"/>
        <v>-1320</v>
      </c>
      <c r="G32" s="19">
        <f>G12+G31</f>
        <v>-104237</v>
      </c>
      <c r="H32" s="17"/>
    </row>
  </sheetData>
  <phoneticPr fontId="2" type="noConversion"/>
  <pageMargins left="0.7" right="0.7" top="0.75" bottom="0.75" header="0.3" footer="0.3"/>
  <pageSetup paperSize="9" orientation="portrait"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0AB6B-BAF9-4B18-8A7F-0F22DE005967}">
  <dimension ref="A2:H32"/>
  <sheetViews>
    <sheetView topLeftCell="A9" workbookViewId="0">
      <selection activeCell="E22" sqref="E22"/>
    </sheetView>
  </sheetViews>
  <sheetFormatPr defaultRowHeight="15.5" x14ac:dyDescent="0.35"/>
  <cols>
    <col min="1" max="1" width="21.33203125" style="27" customWidth="1"/>
    <col min="2" max="2" width="19.58203125" style="27" customWidth="1"/>
    <col min="3" max="3" width="17.25" style="27" bestFit="1" customWidth="1"/>
    <col min="4" max="4" width="18.25" style="27" customWidth="1"/>
    <col min="5" max="7" width="15" style="27"/>
    <col min="8" max="8" width="20.08203125" style="27" bestFit="1" customWidth="1"/>
  </cols>
  <sheetData>
    <row r="2" spans="1:8" x14ac:dyDescent="0.35">
      <c r="A2" s="28" t="s">
        <v>47</v>
      </c>
      <c r="B2" s="29" t="s">
        <v>48</v>
      </c>
      <c r="C2" s="28" t="s">
        <v>49</v>
      </c>
      <c r="D2" s="28" t="s">
        <v>50</v>
      </c>
      <c r="E2" s="30" t="s">
        <v>51</v>
      </c>
      <c r="F2" s="28" t="s">
        <v>52</v>
      </c>
      <c r="G2" s="28" t="s">
        <v>53</v>
      </c>
      <c r="H2" s="28" t="s">
        <v>54</v>
      </c>
    </row>
    <row r="3" spans="1:8" x14ac:dyDescent="0.35">
      <c r="A3" s="31"/>
      <c r="B3" s="32"/>
      <c r="C3" s="33"/>
      <c r="D3" s="33"/>
      <c r="E3" s="32"/>
      <c r="F3" s="33"/>
      <c r="G3" s="34"/>
      <c r="H3" s="34"/>
    </row>
    <row r="4" spans="1:8" x14ac:dyDescent="0.35">
      <c r="A4" s="31">
        <v>46098</v>
      </c>
      <c r="B4" s="32" t="s">
        <v>55</v>
      </c>
      <c r="C4" s="32" t="s">
        <v>64</v>
      </c>
      <c r="D4" s="32"/>
      <c r="E4" s="32"/>
      <c r="F4" s="33"/>
      <c r="G4" s="34"/>
      <c r="H4" s="34"/>
    </row>
    <row r="5" spans="1:8" x14ac:dyDescent="0.35">
      <c r="A5" s="31">
        <v>46112</v>
      </c>
      <c r="B5" s="32" t="s">
        <v>56</v>
      </c>
      <c r="C5" s="32" t="s">
        <v>64</v>
      </c>
      <c r="D5" s="33" t="s">
        <v>92</v>
      </c>
      <c r="E5" s="32"/>
      <c r="F5" s="33"/>
      <c r="G5" s="34"/>
      <c r="H5" s="34"/>
    </row>
    <row r="6" spans="1:8" ht="29" x14ac:dyDescent="0.35">
      <c r="A6" s="31">
        <v>46126</v>
      </c>
      <c r="B6" s="32" t="s">
        <v>57</v>
      </c>
      <c r="C6" s="32" t="s">
        <v>64</v>
      </c>
      <c r="D6" s="33" t="s">
        <v>93</v>
      </c>
      <c r="E6" s="32"/>
      <c r="F6" s="33"/>
      <c r="G6" s="34"/>
      <c r="H6" s="34"/>
    </row>
    <row r="7" spans="1:8" ht="29" x14ac:dyDescent="0.35">
      <c r="A7" s="31">
        <v>46128</v>
      </c>
      <c r="B7" s="32" t="s">
        <v>58</v>
      </c>
      <c r="C7" s="33"/>
      <c r="D7" s="33"/>
      <c r="E7" s="32"/>
      <c r="F7" s="33"/>
      <c r="G7" s="34"/>
      <c r="H7" s="34"/>
    </row>
    <row r="8" spans="1:8" ht="29" x14ac:dyDescent="0.35">
      <c r="A8" s="52" t="s">
        <v>59</v>
      </c>
      <c r="B8" s="32" t="s">
        <v>60</v>
      </c>
      <c r="C8" s="32" t="s">
        <v>61</v>
      </c>
      <c r="D8" s="33" t="s">
        <v>96</v>
      </c>
      <c r="E8" s="32"/>
      <c r="F8" s="33"/>
      <c r="G8" s="34"/>
      <c r="H8" s="34"/>
    </row>
    <row r="9" spans="1:8" x14ac:dyDescent="0.35">
      <c r="A9" s="31" t="s">
        <v>62</v>
      </c>
      <c r="B9" s="32" t="s">
        <v>63</v>
      </c>
      <c r="C9" s="32" t="s">
        <v>64</v>
      </c>
      <c r="D9" s="33" t="s">
        <v>94</v>
      </c>
      <c r="E9" s="32"/>
      <c r="F9" s="33"/>
      <c r="G9" s="34"/>
      <c r="H9" s="34"/>
    </row>
    <row r="10" spans="1:8" x14ac:dyDescent="0.35">
      <c r="A10" s="31" t="s">
        <v>65</v>
      </c>
      <c r="B10" s="32" t="s">
        <v>66</v>
      </c>
      <c r="C10" s="32" t="s">
        <v>64</v>
      </c>
      <c r="D10" s="33" t="s">
        <v>94</v>
      </c>
      <c r="E10" s="32"/>
      <c r="F10" s="33"/>
      <c r="G10" s="34"/>
      <c r="H10" s="34"/>
    </row>
    <row r="11" spans="1:8" x14ac:dyDescent="0.35">
      <c r="A11" s="52" t="s">
        <v>67</v>
      </c>
      <c r="B11" s="32" t="s">
        <v>68</v>
      </c>
      <c r="C11" s="33" t="s">
        <v>64</v>
      </c>
      <c r="D11" s="33"/>
      <c r="E11" s="32"/>
      <c r="F11" s="33"/>
      <c r="G11" s="34"/>
      <c r="H11" s="34"/>
    </row>
    <row r="12" spans="1:8" x14ac:dyDescent="0.35">
      <c r="A12" s="31" t="s">
        <v>69</v>
      </c>
      <c r="B12" s="32" t="s">
        <v>70</v>
      </c>
      <c r="C12" s="33" t="s">
        <v>104</v>
      </c>
      <c r="D12" s="33"/>
      <c r="E12" s="32"/>
      <c r="F12" s="33"/>
      <c r="G12" s="34"/>
      <c r="H12" s="34"/>
    </row>
    <row r="13" spans="1:8" x14ac:dyDescent="0.35">
      <c r="A13" s="31"/>
      <c r="B13" s="32" t="s">
        <v>71</v>
      </c>
      <c r="C13" s="33" t="s">
        <v>104</v>
      </c>
      <c r="D13" s="33"/>
      <c r="E13" s="32"/>
      <c r="F13" s="33"/>
      <c r="G13" s="34"/>
      <c r="H13" s="34"/>
    </row>
    <row r="14" spans="1:8" ht="29" x14ac:dyDescent="0.35">
      <c r="A14" s="31"/>
      <c r="B14" s="32" t="s">
        <v>72</v>
      </c>
      <c r="C14" s="33" t="s">
        <v>104</v>
      </c>
      <c r="D14" s="33"/>
      <c r="E14" s="32"/>
      <c r="F14" s="33"/>
      <c r="G14" s="34"/>
      <c r="H14" s="34"/>
    </row>
    <row r="15" spans="1:8" x14ac:dyDescent="0.35">
      <c r="A15" s="31">
        <v>46252</v>
      </c>
      <c r="B15" s="32" t="s">
        <v>73</v>
      </c>
      <c r="C15" s="33"/>
      <c r="D15" s="33"/>
      <c r="E15" s="32"/>
      <c r="F15" s="33"/>
      <c r="G15" s="34"/>
      <c r="H15" s="34"/>
    </row>
    <row r="16" spans="1:8" ht="29" x14ac:dyDescent="0.35">
      <c r="A16" s="31" t="s">
        <v>74</v>
      </c>
      <c r="B16" s="32" t="s">
        <v>75</v>
      </c>
      <c r="C16" s="33"/>
      <c r="D16" s="33"/>
      <c r="E16" s="32"/>
      <c r="F16" s="33"/>
      <c r="G16" s="34"/>
      <c r="H16" s="34"/>
    </row>
    <row r="17" spans="1:8" ht="29" x14ac:dyDescent="0.35">
      <c r="A17" s="31" t="s">
        <v>76</v>
      </c>
      <c r="B17" s="32" t="s">
        <v>77</v>
      </c>
      <c r="C17" s="33"/>
      <c r="D17" s="33"/>
      <c r="E17" s="32"/>
      <c r="F17" s="33"/>
      <c r="G17" s="34"/>
      <c r="H17" s="34"/>
    </row>
    <row r="18" spans="1:8" ht="29" x14ac:dyDescent="0.35">
      <c r="A18" s="52" t="s">
        <v>78</v>
      </c>
      <c r="B18" s="32" t="s">
        <v>79</v>
      </c>
      <c r="C18" s="33" t="s">
        <v>64</v>
      </c>
      <c r="D18" s="33" t="s">
        <v>95</v>
      </c>
      <c r="E18" s="32"/>
      <c r="F18" s="33"/>
      <c r="G18" s="34"/>
      <c r="H18" s="34"/>
    </row>
    <row r="19" spans="1:8" x14ac:dyDescent="0.35">
      <c r="A19" s="31">
        <v>46287</v>
      </c>
      <c r="B19" s="32" t="s">
        <v>80</v>
      </c>
      <c r="C19" s="33" t="s">
        <v>104</v>
      </c>
      <c r="D19" s="33"/>
      <c r="E19" s="32"/>
      <c r="F19" s="33"/>
      <c r="G19" s="34"/>
      <c r="H19" s="34"/>
    </row>
    <row r="20" spans="1:8" ht="29" x14ac:dyDescent="0.35">
      <c r="A20" s="52" t="s">
        <v>81</v>
      </c>
      <c r="B20" s="32" t="s">
        <v>82</v>
      </c>
      <c r="C20" s="32" t="s">
        <v>61</v>
      </c>
      <c r="D20" s="32"/>
      <c r="E20" s="32"/>
      <c r="F20" s="32"/>
      <c r="G20" s="34"/>
      <c r="H20" s="34"/>
    </row>
    <row r="21" spans="1:8" ht="29" x14ac:dyDescent="0.35">
      <c r="A21" s="53" t="s">
        <v>83</v>
      </c>
      <c r="B21" s="32" t="s">
        <v>84</v>
      </c>
      <c r="C21" s="33" t="s">
        <v>64</v>
      </c>
      <c r="D21" s="32" t="s">
        <v>97</v>
      </c>
      <c r="E21" s="32"/>
      <c r="F21" s="32"/>
      <c r="G21" s="34"/>
      <c r="H21" s="34"/>
    </row>
    <row r="22" spans="1:8" ht="29" x14ac:dyDescent="0.35">
      <c r="A22" s="35" t="s">
        <v>85</v>
      </c>
      <c r="B22" s="32" t="s">
        <v>86</v>
      </c>
      <c r="C22" s="32" t="s">
        <v>105</v>
      </c>
      <c r="D22" s="32"/>
      <c r="E22" s="32"/>
      <c r="F22" s="32"/>
      <c r="G22" s="34"/>
      <c r="H22" s="34"/>
    </row>
    <row r="23" spans="1:8" ht="43.5" x14ac:dyDescent="0.35">
      <c r="A23" s="31">
        <v>46347</v>
      </c>
      <c r="B23" s="36" t="s">
        <v>87</v>
      </c>
      <c r="C23" s="32" t="s">
        <v>64</v>
      </c>
      <c r="D23" s="33"/>
      <c r="E23" s="32"/>
      <c r="F23" s="37"/>
      <c r="G23" s="34"/>
      <c r="H23" s="34"/>
    </row>
    <row r="24" spans="1:8" ht="29" x14ac:dyDescent="0.35">
      <c r="A24" s="31" t="s">
        <v>88</v>
      </c>
      <c r="B24" s="36" t="s">
        <v>89</v>
      </c>
      <c r="C24" s="32" t="s">
        <v>64</v>
      </c>
      <c r="D24" s="32" t="s">
        <v>97</v>
      </c>
      <c r="E24" s="32"/>
      <c r="F24" s="37"/>
      <c r="G24" s="34"/>
      <c r="H24" s="34"/>
    </row>
    <row r="25" spans="1:8" ht="29" x14ac:dyDescent="0.35">
      <c r="A25" s="31">
        <v>46364</v>
      </c>
      <c r="B25" s="32" t="s">
        <v>90</v>
      </c>
      <c r="C25" s="32" t="s">
        <v>64</v>
      </c>
      <c r="D25" s="33" t="s">
        <v>98</v>
      </c>
      <c r="E25" s="33"/>
      <c r="F25" s="37"/>
      <c r="G25" s="34"/>
      <c r="H25" s="34"/>
    </row>
    <row r="26" spans="1:8" x14ac:dyDescent="0.35">
      <c r="A26" s="38" t="s">
        <v>91</v>
      </c>
      <c r="B26" s="32" t="s">
        <v>63</v>
      </c>
      <c r="C26" s="32" t="s">
        <v>64</v>
      </c>
      <c r="D26" s="32" t="s">
        <v>93</v>
      </c>
      <c r="E26" s="33"/>
      <c r="F26" s="37"/>
      <c r="G26" s="34"/>
      <c r="H26" s="34"/>
    </row>
    <row r="27" spans="1:8" x14ac:dyDescent="0.35">
      <c r="A27" s="38"/>
      <c r="B27" s="32"/>
      <c r="C27" s="32"/>
      <c r="D27" s="32"/>
      <c r="E27" s="32"/>
      <c r="F27" s="37"/>
      <c r="G27" s="34"/>
      <c r="H27" s="34"/>
    </row>
    <row r="28" spans="1:8" x14ac:dyDescent="0.35">
      <c r="A28" s="38"/>
      <c r="B28" s="38"/>
      <c r="C28" s="38"/>
      <c r="D28" s="38"/>
      <c r="E28" s="38"/>
      <c r="F28" s="38"/>
      <c r="G28" s="38"/>
      <c r="H28" s="38"/>
    </row>
    <row r="29" spans="1:8" x14ac:dyDescent="0.35">
      <c r="A29" s="38"/>
      <c r="B29" s="38"/>
      <c r="C29" s="38"/>
      <c r="D29" s="38"/>
      <c r="E29" s="38"/>
      <c r="F29" s="38"/>
      <c r="G29" s="38"/>
      <c r="H29" s="38"/>
    </row>
    <row r="30" spans="1:8" x14ac:dyDescent="0.35">
      <c r="A30" s="38"/>
      <c r="B30" s="38"/>
      <c r="C30" s="38"/>
      <c r="D30" s="38"/>
      <c r="E30" s="38"/>
      <c r="F30" s="38"/>
      <c r="G30" s="38"/>
      <c r="H30" s="38"/>
    </row>
    <row r="31" spans="1:8" x14ac:dyDescent="0.35">
      <c r="A31" s="39"/>
      <c r="B31" s="33"/>
      <c r="C31" s="33"/>
      <c r="D31" s="33"/>
      <c r="E31" s="32"/>
      <c r="F31" s="37"/>
      <c r="G31" s="34"/>
      <c r="H31" s="34"/>
    </row>
    <row r="32" spans="1:8" x14ac:dyDescent="0.35">
      <c r="A32" s="39"/>
      <c r="B32" s="33"/>
      <c r="C32" s="33"/>
      <c r="D32" s="33"/>
      <c r="E32" s="32"/>
      <c r="F32" s="37"/>
      <c r="G32" s="34"/>
      <c r="H32" s="3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item1.xml>��
</file>

<file path=customXml/item2.xml>��
</file>

<file path=customXml/item3.xml>��
</file>

<file path=customXml/item4.xml>��
</file>

<file path=customXml/item5.xml>��
</file>

<file path=customXml/item6.xml>��
</file>

<file path=customXml/item7.xml>��
</file>

<file path=customXml/item8.xml><?xml version="1.0" encoding="utf-8"?>
<ct:contentTypeSchema xmlns:ct="http://schemas.microsoft.com/office/2006/metadata/contentType" xmlns:ma="http://schemas.microsoft.com/office/2006/metadata/properties/metaAttributes" ct:_="" ma:_="" ma:contentTypeName="dokument" ma:contentTypeID="0x0101000BA3F25C7067834790027DAEB238F9A6" ma:contentTypeVersion="4" ma:contentTypeDescription="Skapa ett nytt dokument." ma:contentTypeScope="" ma:versionID="51dbc4f309180a36e318c2fe44719ccb">
  <xsd:schema xmlns:xsd="http://www.w3.org/2001/XMLSchema" xmlns:xs="http://www.w3.org/2001/XMLSchema" xmlns:p="http://schemas.microsoft.com/office/2006/metadata/properties" xmlns:ns2="cb0d9767-92f3-43e2-a6a1-ab315a38d565" targetNamespace="http://schemas.microsoft.com/office/2006/metadata/properties" ma:root="true" ma:fieldsID="96df883b8889e31c5e7402cf7c581fe3" ns2:_="">
    <xsd:import namespace="cb0d9767-92f3-43e2-a6a1-ab315a38d56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0d9767-92f3-43e2-a6a1-ab315a38d5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xml version="1.0" encoding="utf-8"?>
<?mso-contentType ?>
<FormTemplates xmlns="http://schemas.microsoft.com/sharepoint/v3/contenttype/forms">
  <Display>DocumentLibraryForm</Display>
  <Edit>DocumentLibraryForm</Edit>
  <New>DocumentLibraryForm</New>
</FormTemplates>
</file>

<file path=customXml/item19.xml>��
</file>

<file path=customXml/item20.xml>��
</file>

<file path=customXml/item21.xml><?xml version="1.0" encoding="utf-8"?>
<p:properties xmlns:p="http://schemas.microsoft.com/office/2006/metadata/properties" xmlns:xsi="http://www.w3.org/2001/XMLSchema-instance" xmlns:pc="http://schemas.microsoft.com/office/infopath/2007/PartnerControls">
  <documentManagement/>
</p:properties>
</file>

<file path=customXml/item22.xml>��
</file>

<file path=customXml/itemProps1.xml><?xml version="1.0" encoding="utf-8"?>
<ds:datastoreItem xmlns:ds="http://schemas.openxmlformats.org/officeDocument/2006/customXml" ds:itemID="{93CF68FA-F8A4-40C5-9F7E-3C0E4B2C352A}">
  <ds:schemaRefs>
    <ds:schemaRef ds:uri="http://gemini/pivotcustomization/FormulaBarState"/>
  </ds:schemaRefs>
</ds:datastoreItem>
</file>

<file path=customXml/itemProps2.xml><?xml version="1.0" encoding="utf-8"?>
<ds:datastoreItem xmlns:ds="http://schemas.openxmlformats.org/officeDocument/2006/customXml" ds:itemID="{D7829B17-6649-4925-A0F8-F82055E08EEA}">
  <ds:schemaRefs>
    <ds:schemaRef ds:uri="http://gemini/pivotcustomization/TableXML_Utfall"/>
  </ds:schemaRefs>
</ds:datastoreItem>
</file>

<file path=customXml/itemProps3.xml><?xml version="1.0" encoding="utf-8"?>
<ds:datastoreItem xmlns:ds="http://schemas.openxmlformats.org/officeDocument/2006/customXml" ds:itemID="{D40A3323-F934-417D-9CB8-6E7BED4BF3F7}">
  <ds:schemaRefs>
    <ds:schemaRef ds:uri="http://gemini/pivotcustomization/PowerPivotVersion"/>
  </ds:schemaRefs>
</ds:datastoreItem>
</file>

<file path=customXml/itemProps4.xml><?xml version="1.0" encoding="utf-8"?>
<ds:datastoreItem xmlns:ds="http://schemas.openxmlformats.org/officeDocument/2006/customXml" ds:itemID="{3D3DE989-0C2F-4AAF-942E-CA69939A492C}">
  <ds:schemaRefs>
    <ds:schemaRef ds:uri="http://gemini/pivotcustomization/ErrorCache"/>
  </ds:schemaRefs>
</ds:datastoreItem>
</file>

<file path=customXml/itemProps5.xml><?xml version="1.0" encoding="utf-8"?>
<ds:datastoreItem xmlns:ds="http://schemas.openxmlformats.org/officeDocument/2006/customXml" ds:itemID="{48DE47AD-FC1E-41AA-B27C-D2D3A0B0BC24}">
  <ds:schemaRefs>
    <ds:schemaRef ds:uri="http://gemini/pivotcustomization/ShowImplicitMeasures"/>
  </ds:schemaRefs>
</ds:datastoreItem>
</file>

<file path=customXml/itemProps6.xml><?xml version="1.0" encoding="utf-8"?>
<ds:datastoreItem xmlns:ds="http://schemas.openxmlformats.org/officeDocument/2006/customXml" ds:itemID="{BEFB33C3-628F-49C7-B5A6-400B26F8486B}">
  <ds:schemaRefs>
    <ds:schemaRef ds:uri="http://gemini/pivotcustomization/TableOrder"/>
  </ds:schemaRefs>
</ds:datastoreItem>
</file>

<file path=customXml/itemProps7.xml><?xml version="1.0" encoding="utf-8"?>
<ds:datastoreItem xmlns:ds="http://schemas.openxmlformats.org/officeDocument/2006/customXml" ds:itemID="{B920659D-CB3F-4417-925B-844D9426DB59}">
  <ds:schemaRefs>
    <ds:schemaRef ds:uri="http://gemini/pivotcustomization/SandboxNonEmpty"/>
  </ds:schemaRefs>
</ds:datastoreItem>
</file>

<file path=customXml/itemProps8.xml><?xml version="1.0" encoding="utf-8"?>
<ds:datastoreItem xmlns:ds="http://schemas.openxmlformats.org/officeDocument/2006/customXml" ds:itemID="{6FD23759-9EA7-41BB-A98E-2CA1AF8B37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0d9767-92f3-43e2-a6a1-ab315a38d5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9.xml><?xml version="1.0" encoding="utf-8"?>
<ds:datastoreItem xmlns:ds="http://schemas.openxmlformats.org/officeDocument/2006/customXml" ds:itemID="{ABD62FDC-C3AE-4606-9C0D-349CAEA96591}">
  <ds:schemaRefs>
    <ds:schemaRef ds:uri="http://gemini/pivotcustomization/TableWidget"/>
  </ds:schemaRefs>
</ds:datastoreItem>
</file>

<file path=customXml/itemProps10.xml><?xml version="1.0" encoding="utf-8"?>
<ds:datastoreItem xmlns:ds="http://schemas.openxmlformats.org/officeDocument/2006/customXml" ds:itemID="{18F1AEBE-A7C7-4A23-9E62-737CD774EBED}">
  <ds:schemaRefs>
    <ds:schemaRef ds:uri="http://gemini/pivotcustomization/ManualCalcMode"/>
  </ds:schemaRefs>
</ds:datastoreItem>
</file>

<file path=customXml/itemProps11.xml><?xml version="1.0" encoding="utf-8"?>
<ds:datastoreItem xmlns:ds="http://schemas.openxmlformats.org/officeDocument/2006/customXml" ds:itemID="{EE612E9E-5BA7-4269-96E6-65841EC430CE}">
  <ds:schemaRefs>
    <ds:schemaRef ds:uri="http://gemini/pivotcustomization/MeasureGridState"/>
  </ds:schemaRefs>
</ds:datastoreItem>
</file>

<file path=customXml/itemProps12.xml><?xml version="1.0" encoding="utf-8"?>
<ds:datastoreItem xmlns:ds="http://schemas.openxmlformats.org/officeDocument/2006/customXml" ds:itemID="{D4B4537A-F2EF-4E1F-80DC-58DD69A86616}">
  <ds:schemaRefs>
    <ds:schemaRef ds:uri="http://gemini/pivotcustomization/Diagrams"/>
  </ds:schemaRefs>
</ds:datastoreItem>
</file>

<file path=customXml/itemProps13.xml><?xml version="1.0" encoding="utf-8"?>
<ds:datastoreItem xmlns:ds="http://schemas.openxmlformats.org/officeDocument/2006/customXml" ds:itemID="{DA6B54A4-6EDD-42A9-A954-FF429B420475}">
  <ds:schemaRefs>
    <ds:schemaRef ds:uri="http://gemini/pivotcustomization/LinkedTableUpdateMode"/>
  </ds:schemaRefs>
</ds:datastoreItem>
</file>

<file path=customXml/itemProps14.xml><?xml version="1.0" encoding="utf-8"?>
<ds:datastoreItem xmlns:ds="http://schemas.openxmlformats.org/officeDocument/2006/customXml" ds:itemID="{EE7833F4-C154-464B-AFD0-32A635895960}">
  <ds:schemaRefs>
    <ds:schemaRef ds:uri="http://gemini/pivotcustomization/ClientWindowXML"/>
  </ds:schemaRefs>
</ds:datastoreItem>
</file>

<file path=customXml/itemProps15.xml><?xml version="1.0" encoding="utf-8"?>
<ds:datastoreItem xmlns:ds="http://schemas.openxmlformats.org/officeDocument/2006/customXml" ds:itemID="{3745370C-DFF1-41A3-AE86-77BE22D58459}">
  <ds:schemaRefs>
    <ds:schemaRef ds:uri="http://schemas.microsoft.com/DataMashup"/>
  </ds:schemaRefs>
</ds:datastoreItem>
</file>

<file path=customXml/itemProps16.xml><?xml version="1.0" encoding="utf-8"?>
<ds:datastoreItem xmlns:ds="http://schemas.openxmlformats.org/officeDocument/2006/customXml" ds:itemID="{7193B361-F04F-4618-912E-6CB73BB7F74F}">
  <ds:schemaRefs>
    <ds:schemaRef ds:uri="http://gemini/pivotcustomization/RelationshipAutoDetectionEnabled"/>
  </ds:schemaRefs>
</ds:datastoreItem>
</file>

<file path=customXml/itemProps17.xml><?xml version="1.0" encoding="utf-8"?>
<ds:datastoreItem xmlns:ds="http://schemas.openxmlformats.org/officeDocument/2006/customXml" ds:itemID="{1C6DE277-AE81-49E4-A89E-A6FBB7373BAC}">
  <ds:schemaRefs>
    <ds:schemaRef ds:uri="http://gemini/pivotcustomization/ShowHidden"/>
  </ds:schemaRefs>
</ds:datastoreItem>
</file>

<file path=customXml/itemProps18.xml><?xml version="1.0" encoding="utf-8"?>
<ds:datastoreItem xmlns:ds="http://schemas.openxmlformats.org/officeDocument/2006/customXml" ds:itemID="{838CAF3A-0939-4600-B243-75FB6F65001F}">
  <ds:schemaRefs>
    <ds:schemaRef ds:uri="http://schemas.microsoft.com/sharepoint/v3/contenttype/forms"/>
  </ds:schemaRefs>
</ds:datastoreItem>
</file>

<file path=customXml/itemProps19.xml><?xml version="1.0" encoding="utf-8"?>
<ds:datastoreItem xmlns:ds="http://schemas.openxmlformats.org/officeDocument/2006/customXml" ds:itemID="{A24D9BE6-6517-48F0-88F5-6A692DAC0E0B}">
  <ds:schemaRefs>
    <ds:schemaRef ds:uri="http://gemini/pivotcustomization/TableXML_Kontoplan"/>
  </ds:schemaRefs>
</ds:datastoreItem>
</file>

<file path=customXml/itemProps20.xml><?xml version="1.0" encoding="utf-8"?>
<ds:datastoreItem xmlns:ds="http://schemas.openxmlformats.org/officeDocument/2006/customXml" ds:itemID="{52DDCD31-2508-4344-A424-89925E3D531F}">
  <ds:schemaRefs>
    <ds:schemaRef ds:uri="http://gemini/pivotcustomization/TableXML_Budget"/>
  </ds:schemaRefs>
</ds:datastoreItem>
</file>

<file path=customXml/itemProps21.xml><?xml version="1.0" encoding="utf-8"?>
<ds:datastoreItem xmlns:ds="http://schemas.openxmlformats.org/officeDocument/2006/customXml" ds:itemID="{8CE2DF9E-BDAE-4292-A6B6-926375A03ADB}">
  <ds:schemaRefs>
    <ds:schemaRef ds:uri="cb0d9767-92f3-43e2-a6a1-ab315a38d565"/>
    <ds:schemaRef ds:uri="http://purl.org/dc/term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22.xml><?xml version="1.0" encoding="utf-8"?>
<ds:datastoreItem xmlns:ds="http://schemas.openxmlformats.org/officeDocument/2006/customXml" ds:itemID="{6F65D073-BD01-48CA-AB76-CD1E7CE01CE6}">
  <ds:schemaRefs>
    <ds:schemaRef ds:uri="http://gemini/pivotcustomization/IsSandboxEmbedde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 Budget 2026</vt:lpstr>
      <vt:lpstr>Planerade aktiviteter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Rasmus Ornstein</dc:creator>
  <cp:keywords/>
  <dc:description/>
  <cp:lastModifiedBy>Sofia Aslanidou</cp:lastModifiedBy>
  <cp:revision/>
  <dcterms:created xsi:type="dcterms:W3CDTF">2023-11-11T21:03:29Z</dcterms:created>
  <dcterms:modified xsi:type="dcterms:W3CDTF">2026-03-11T16:26:58Z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0x0101000BA3F25C7067834790027DAEB238F9A6</vt:lpwstr>
  </property>
</Properties>
</file>