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T:\"/>
    </mc:Choice>
  </mc:AlternateContent>
  <xr:revisionPtr revIDLastSave="0" documentId="8_{E82E66F4-F8C5-4C7D-8489-B5C8345DC208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1" l="1"/>
  <c r="H15" i="1"/>
  <c r="D15" i="1"/>
  <c r="H14" i="1"/>
  <c r="H13" i="1"/>
  <c r="D13" i="1"/>
  <c r="H12" i="1"/>
  <c r="D12" i="1"/>
  <c r="H11" i="1"/>
  <c r="C11" i="1"/>
  <c r="D11" i="1" s="1"/>
  <c r="H10" i="1"/>
  <c r="D10" i="1"/>
  <c r="C10" i="1"/>
  <c r="H9" i="1"/>
  <c r="D9" i="1"/>
  <c r="H8" i="1"/>
  <c r="H7" i="1"/>
  <c r="D7" i="1"/>
  <c r="H6" i="1"/>
  <c r="D6" i="1"/>
  <c r="H5" i="1"/>
  <c r="H4" i="1"/>
  <c r="D4" i="1"/>
  <c r="K3" i="1"/>
  <c r="C5" i="1" s="1"/>
  <c r="D5" i="1" s="1"/>
  <c r="G3" i="1"/>
  <c r="H3" i="1" s="1"/>
  <c r="H16" i="1" s="1"/>
  <c r="D3" i="1"/>
  <c r="C8" i="1" l="1"/>
  <c r="D8" i="1" s="1"/>
  <c r="D17" i="1" s="1"/>
  <c r="I17" i="1" s="1"/>
</calcChain>
</file>

<file path=xl/sharedStrings.xml><?xml version="1.0" encoding="utf-8"?>
<sst xmlns="http://schemas.openxmlformats.org/spreadsheetml/2006/main" count="48" uniqueCount="45">
  <si>
    <t xml:space="preserve">Obs! Ändra antal aktiva/ledare m.m. i kolumn  JKL, inte under Antal i kolumn C/G! </t>
  </si>
  <si>
    <t>Kostnad</t>
  </si>
  <si>
    <t>Pris/st</t>
  </si>
  <si>
    <t>Antal</t>
  </si>
  <si>
    <t>Summa</t>
  </si>
  <si>
    <t>Intäkt</t>
  </si>
  <si>
    <t>/st</t>
  </si>
  <si>
    <t>Totalt antal, ledare och aktiva</t>
  </si>
  <si>
    <t>Antal fullavgift</t>
  </si>
  <si>
    <t>Antal ledare</t>
  </si>
  <si>
    <t>Klassrum (två nätter*10)</t>
  </si>
  <si>
    <t>Full avgift</t>
  </si>
  <si>
    <t>Kök, matsal dragon?</t>
  </si>
  <si>
    <t>Ledare (Endast boende+mat)</t>
  </si>
  <si>
    <t>Middag Holmsund</t>
  </si>
  <si>
    <t>Startavgifter (umebor, ej UIF)</t>
  </si>
  <si>
    <t>Antal aktiva umebor (exkl. UIF)</t>
  </si>
  <si>
    <t>Antal aktiva UIF</t>
  </si>
  <si>
    <t>Badhus</t>
  </si>
  <si>
    <t>Samverkan med Solvik</t>
  </si>
  <si>
    <t>Buss till Holmsund</t>
  </si>
  <si>
    <t>Antal starter</t>
  </si>
  <si>
    <t>Lunch Baan-thai</t>
  </si>
  <si>
    <t>Easyrecord (totalt)</t>
  </si>
  <si>
    <t>Frukostar (delsponsring COOP)</t>
  </si>
  <si>
    <t>Kvällsfika fredag (spons?)</t>
  </si>
  <si>
    <t>Medaljer</t>
  </si>
  <si>
    <t>Frakter?</t>
  </si>
  <si>
    <t>Hallbokning?</t>
  </si>
  <si>
    <t>Övrigt?</t>
  </si>
  <si>
    <t>Netto</t>
  </si>
  <si>
    <t>SUMMA</t>
  </si>
  <si>
    <t>Cillas överslag</t>
  </si>
  <si>
    <t>Inkomster</t>
  </si>
  <si>
    <t>avgift</t>
  </si>
  <si>
    <t>aktiva-övernattar</t>
  </si>
  <si>
    <t>Ledare - övernattar</t>
  </si>
  <si>
    <t>Aktiva lunch och middag</t>
  </si>
  <si>
    <t>Startavgift 13-14 år</t>
  </si>
  <si>
    <t>20 000 (100X4x50kr)</t>
  </si>
  <si>
    <t>Startavgift 15 år-senior</t>
  </si>
  <si>
    <t>8000 (50x2x80 kr)</t>
  </si>
  <si>
    <t>Arenakostnader</t>
  </si>
  <si>
    <t>21 000 kr</t>
  </si>
  <si>
    <t xml:space="preserve">inkl medalj, tid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</si>
</sst>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</font>
    <font>
      <b/>
      <sz val="11"/>
      <color rgb="FFFF0000"/>
      <name val="Calibri"/>
    </font>
    <font>
      <sz val="11"/>
      <color theme="1"/>
      <name val="Calibri"/>
    </font>
    <font>
      <sz val="11"/>
      <color rgb="FF000000"/>
      <name val="Arial"/>
    </font>
    <font>
      <b/>
      <sz val="11"/>
      <color theme="1"/>
      <name val="Arial"/>
    </font>
    <font>
      <b/>
      <sz val="11"/>
      <color rgb="FF000000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workbookViewId="0"/>
  </sheetViews>
  <sheetFormatPr defaultColWidth="12.625" defaultRowHeight="15" customHeight="1" x14ac:dyDescent="0.2"/>
  <cols>
    <col min="1" max="1" width="22.375" customWidth="1"/>
    <col min="2" max="2" width="8.125" customWidth="1"/>
    <col min="3" max="3" width="6.375" customWidth="1"/>
    <col min="4" max="4" width="7.75" customWidth="1"/>
    <col min="5" max="5" width="19.125" customWidth="1"/>
    <col min="6" max="7" width="7.25" customWidth="1"/>
    <col min="8" max="9" width="7.75" customWidth="1"/>
    <col min="10" max="11" width="14.25" customWidth="1"/>
    <col min="12" max="13" width="7.75" customWidth="1"/>
    <col min="14" max="14" width="11.625" customWidth="1"/>
    <col min="15" max="17" width="7.75" customWidth="1"/>
    <col min="18" max="27" width="7.625" customWidth="1"/>
  </cols>
  <sheetData>
    <row r="1" spans="1:27" ht="14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4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3</v>
      </c>
      <c r="H2" s="2" t="s">
        <v>4</v>
      </c>
      <c r="I2" s="3"/>
      <c r="J2" s="3"/>
      <c r="K2" s="3" t="s">
        <v>7</v>
      </c>
      <c r="L2" s="3" t="s">
        <v>8</v>
      </c>
      <c r="M2" s="3" t="s">
        <v>9</v>
      </c>
      <c r="N2" s="2"/>
      <c r="O2" s="2"/>
      <c r="P2" s="3"/>
      <c r="Q2" s="3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4.25" customHeight="1" x14ac:dyDescent="0.25">
      <c r="A3" s="2" t="s">
        <v>10</v>
      </c>
      <c r="B3" s="2">
        <v>500</v>
      </c>
      <c r="C3" s="2">
        <v>20</v>
      </c>
      <c r="D3" s="2">
        <f t="shared" ref="D3:D13" si="0">B3*C3</f>
        <v>10000</v>
      </c>
      <c r="E3" s="3" t="s">
        <v>11</v>
      </c>
      <c r="F3" s="2">
        <v>550</v>
      </c>
      <c r="G3" s="2">
        <f>L3</f>
        <v>200</v>
      </c>
      <c r="H3" s="2">
        <f t="shared" ref="H3:H15" si="1">F3*G3</f>
        <v>110000</v>
      </c>
      <c r="I3" s="3"/>
      <c r="J3" s="3"/>
      <c r="K3" s="3">
        <f>L3+M3+K6+L6</f>
        <v>260</v>
      </c>
      <c r="L3" s="3">
        <v>200</v>
      </c>
      <c r="M3" s="3">
        <v>20</v>
      </c>
      <c r="N3" s="2"/>
      <c r="O3" s="2"/>
      <c r="P3" s="3"/>
      <c r="Q3" s="3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4.25" customHeight="1" x14ac:dyDescent="0.25">
      <c r="A4" s="2" t="s">
        <v>12</v>
      </c>
      <c r="B4" s="2">
        <v>500</v>
      </c>
      <c r="C4" s="2">
        <v>2</v>
      </c>
      <c r="D4" s="2">
        <f t="shared" si="0"/>
        <v>1000</v>
      </c>
      <c r="E4" s="3" t="s">
        <v>13</v>
      </c>
      <c r="F4" s="2">
        <v>400</v>
      </c>
      <c r="G4" s="2">
        <v>20</v>
      </c>
      <c r="H4" s="2">
        <f t="shared" si="1"/>
        <v>8000</v>
      </c>
      <c r="I4" s="3"/>
      <c r="J4" s="3"/>
      <c r="K4" s="3"/>
      <c r="L4" s="3"/>
      <c r="M4" s="3"/>
      <c r="N4" s="2"/>
      <c r="O4" s="2"/>
      <c r="P4" s="3"/>
      <c r="Q4" s="3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4.25" customHeight="1" x14ac:dyDescent="0.25">
      <c r="A5" s="2" t="s">
        <v>14</v>
      </c>
      <c r="B5" s="2">
        <v>80</v>
      </c>
      <c r="C5" s="2">
        <f>K3</f>
        <v>260</v>
      </c>
      <c r="D5" s="2">
        <f t="shared" si="0"/>
        <v>20800</v>
      </c>
      <c r="E5" s="3" t="s">
        <v>15</v>
      </c>
      <c r="F5" s="2">
        <v>200</v>
      </c>
      <c r="G5" s="2">
        <v>20</v>
      </c>
      <c r="H5" s="2">
        <f t="shared" si="1"/>
        <v>4000</v>
      </c>
      <c r="I5" s="3"/>
      <c r="J5" s="3"/>
      <c r="K5" s="3" t="s">
        <v>16</v>
      </c>
      <c r="L5" s="3" t="s">
        <v>17</v>
      </c>
      <c r="M5" s="3"/>
      <c r="N5" s="3"/>
      <c r="O5" s="3"/>
      <c r="P5" s="3"/>
      <c r="Q5" s="3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4.25" customHeight="1" x14ac:dyDescent="0.25">
      <c r="A6" s="2" t="s">
        <v>18</v>
      </c>
      <c r="B6" s="2">
        <v>2000</v>
      </c>
      <c r="C6" s="2">
        <v>1</v>
      </c>
      <c r="D6" s="2">
        <f t="shared" si="0"/>
        <v>2000</v>
      </c>
      <c r="E6" s="3" t="s">
        <v>19</v>
      </c>
      <c r="F6" s="2">
        <v>5000</v>
      </c>
      <c r="G6" s="2">
        <v>1</v>
      </c>
      <c r="H6" s="2">
        <f t="shared" si="1"/>
        <v>5000</v>
      </c>
      <c r="I6" s="3"/>
      <c r="J6" s="3"/>
      <c r="K6" s="3">
        <v>20</v>
      </c>
      <c r="L6" s="3">
        <v>20</v>
      </c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4.25" customHeight="1" x14ac:dyDescent="0.25">
      <c r="A7" s="2" t="s">
        <v>20</v>
      </c>
      <c r="B7" s="4">
        <v>4000</v>
      </c>
      <c r="C7" s="2">
        <v>1</v>
      </c>
      <c r="D7" s="2">
        <f t="shared" si="0"/>
        <v>4000</v>
      </c>
      <c r="E7" s="3"/>
      <c r="F7" s="2"/>
      <c r="G7" s="2"/>
      <c r="H7" s="2">
        <f t="shared" si="1"/>
        <v>0</v>
      </c>
      <c r="I7" s="3"/>
      <c r="J7" s="3"/>
      <c r="K7" s="3" t="s">
        <v>21</v>
      </c>
      <c r="L7" s="3"/>
      <c r="M7" s="3"/>
      <c r="N7" s="3"/>
      <c r="O7" s="3"/>
      <c r="P7" s="3"/>
      <c r="Q7" s="3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4.25" customHeight="1" x14ac:dyDescent="0.25">
      <c r="A8" s="2" t="s">
        <v>22</v>
      </c>
      <c r="B8" s="2">
        <v>100</v>
      </c>
      <c r="C8" s="2">
        <f>K3*2</f>
        <v>520</v>
      </c>
      <c r="D8" s="2">
        <f t="shared" si="0"/>
        <v>52000</v>
      </c>
      <c r="E8" s="3"/>
      <c r="F8" s="2"/>
      <c r="G8" s="2"/>
      <c r="H8" s="2">
        <f t="shared" si="1"/>
        <v>0</v>
      </c>
      <c r="I8" s="3"/>
      <c r="J8" s="3"/>
      <c r="K8" s="3">
        <v>800</v>
      </c>
      <c r="L8" s="3"/>
      <c r="M8" s="3"/>
      <c r="N8" s="3"/>
      <c r="O8" s="3"/>
      <c r="P8" s="3"/>
      <c r="Q8" s="3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4.25" customHeight="1" x14ac:dyDescent="0.25">
      <c r="A9" s="4" t="s">
        <v>23</v>
      </c>
      <c r="B9" s="4">
        <v>2930</v>
      </c>
      <c r="C9" s="2">
        <v>1</v>
      </c>
      <c r="D9" s="2">
        <f t="shared" si="0"/>
        <v>2930</v>
      </c>
      <c r="E9" s="3"/>
      <c r="F9" s="2"/>
      <c r="G9" s="2"/>
      <c r="H9" s="2">
        <f t="shared" si="1"/>
        <v>0</v>
      </c>
      <c r="I9" s="3"/>
      <c r="J9" s="3"/>
      <c r="K9" s="3"/>
      <c r="L9" s="3"/>
      <c r="M9" s="3"/>
      <c r="N9" s="3"/>
      <c r="O9" s="3"/>
      <c r="P9" s="3"/>
      <c r="Q9" s="3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4.25" customHeight="1" x14ac:dyDescent="0.25">
      <c r="A10" s="2" t="s">
        <v>24</v>
      </c>
      <c r="B10" s="2">
        <v>20</v>
      </c>
      <c r="C10" s="2">
        <f>(L3+M3)*2</f>
        <v>440</v>
      </c>
      <c r="D10" s="2">
        <f t="shared" si="0"/>
        <v>8800</v>
      </c>
      <c r="E10" s="3"/>
      <c r="F10" s="2"/>
      <c r="G10" s="2"/>
      <c r="H10" s="2">
        <f t="shared" si="1"/>
        <v>0</v>
      </c>
      <c r="I10" s="3"/>
      <c r="J10" s="3"/>
      <c r="K10" s="3"/>
      <c r="L10" s="3"/>
      <c r="M10" s="3"/>
      <c r="N10" s="3"/>
      <c r="O10" s="3"/>
      <c r="P10" s="3"/>
      <c r="Q10" s="3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4.25" customHeight="1" x14ac:dyDescent="0.25">
      <c r="A11" s="2" t="s">
        <v>25</v>
      </c>
      <c r="B11" s="2">
        <v>0</v>
      </c>
      <c r="C11" s="2">
        <f>L3+M3</f>
        <v>220</v>
      </c>
      <c r="D11" s="2">
        <f t="shared" si="0"/>
        <v>0</v>
      </c>
      <c r="E11" s="3"/>
      <c r="F11" s="2"/>
      <c r="G11" s="2"/>
      <c r="H11" s="2">
        <f t="shared" si="1"/>
        <v>0</v>
      </c>
      <c r="I11" s="3"/>
      <c r="J11" s="3"/>
      <c r="K11" s="3"/>
      <c r="L11" s="3"/>
      <c r="M11" s="3"/>
      <c r="N11" s="3"/>
      <c r="O11" s="3"/>
      <c r="P11" s="3"/>
      <c r="Q11" s="3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4.25" customHeight="1" x14ac:dyDescent="0.25">
      <c r="A12" s="2" t="s">
        <v>26</v>
      </c>
      <c r="B12" s="2">
        <v>25</v>
      </c>
      <c r="C12" s="2">
        <v>250</v>
      </c>
      <c r="D12" s="2">
        <f t="shared" si="0"/>
        <v>6250</v>
      </c>
      <c r="E12" s="3"/>
      <c r="F12" s="2"/>
      <c r="G12" s="2"/>
      <c r="H12" s="2">
        <f t="shared" si="1"/>
        <v>0</v>
      </c>
      <c r="I12" s="3"/>
      <c r="J12" s="3"/>
      <c r="K12" s="3"/>
      <c r="L12" s="3"/>
      <c r="M12" s="3"/>
      <c r="N12" s="3"/>
      <c r="O12" s="3"/>
      <c r="P12" s="3"/>
      <c r="Q12" s="3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4.25" customHeight="1" x14ac:dyDescent="0.25">
      <c r="A13" s="2" t="s">
        <v>27</v>
      </c>
      <c r="B13" s="2"/>
      <c r="C13" s="2"/>
      <c r="D13" s="2">
        <f t="shared" si="0"/>
        <v>0</v>
      </c>
      <c r="E13" s="3"/>
      <c r="F13" s="2"/>
      <c r="G13" s="2"/>
      <c r="H13" s="2">
        <f t="shared" si="1"/>
        <v>0</v>
      </c>
      <c r="I13" s="3"/>
      <c r="J13" s="3"/>
      <c r="K13" s="3"/>
      <c r="L13" s="3"/>
      <c r="M13" s="3"/>
      <c r="N13" s="3"/>
      <c r="O13" s="3"/>
      <c r="P13" s="3"/>
      <c r="Q13" s="3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4.25" customHeight="1" x14ac:dyDescent="0.25">
      <c r="A14" s="2" t="s">
        <v>28</v>
      </c>
      <c r="B14" s="2"/>
      <c r="C14" s="2"/>
      <c r="D14" s="4">
        <v>11647</v>
      </c>
      <c r="E14" s="3"/>
      <c r="F14" s="2"/>
      <c r="G14" s="2"/>
      <c r="H14" s="2">
        <f t="shared" si="1"/>
        <v>0</v>
      </c>
      <c r="I14" s="3"/>
      <c r="J14" s="3"/>
      <c r="K14" s="3"/>
      <c r="L14" s="3"/>
      <c r="M14" s="3"/>
      <c r="N14" s="3"/>
      <c r="O14" s="3"/>
      <c r="P14" s="3"/>
      <c r="Q14" s="3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4.25" customHeight="1" x14ac:dyDescent="0.25">
      <c r="A15" s="2" t="s">
        <v>29</v>
      </c>
      <c r="B15" s="2"/>
      <c r="C15" s="2"/>
      <c r="D15" s="2">
        <f t="shared" ref="D15:D16" si="2">B15*C15</f>
        <v>0</v>
      </c>
      <c r="E15" s="3"/>
      <c r="F15" s="2"/>
      <c r="G15" s="2"/>
      <c r="H15" s="2">
        <f t="shared" si="1"/>
        <v>0</v>
      </c>
      <c r="I15" s="3"/>
      <c r="J15" s="5"/>
      <c r="N15" s="3"/>
      <c r="O15" s="3"/>
      <c r="P15" s="3"/>
      <c r="Q15" s="3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4.25" customHeight="1" x14ac:dyDescent="0.25">
      <c r="A16" s="2"/>
      <c r="B16" s="2"/>
      <c r="C16" s="2"/>
      <c r="D16" s="2">
        <f t="shared" si="2"/>
        <v>0</v>
      </c>
      <c r="E16" s="3"/>
      <c r="F16" s="2"/>
      <c r="G16" s="2"/>
      <c r="H16" s="2">
        <f>SUM(H3:H15)</f>
        <v>127000</v>
      </c>
      <c r="I16" s="3" t="s">
        <v>30</v>
      </c>
      <c r="J16" s="5"/>
      <c r="N16" s="3"/>
      <c r="O16" s="3"/>
      <c r="P16" s="3"/>
      <c r="Q16" s="3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4.25" customHeight="1" x14ac:dyDescent="0.25">
      <c r="A17" s="2" t="s">
        <v>31</v>
      </c>
      <c r="B17" s="2"/>
      <c r="C17" s="2"/>
      <c r="D17" s="2">
        <f>SUM(D3:D16)</f>
        <v>119427</v>
      </c>
      <c r="E17" s="3"/>
      <c r="F17" s="2"/>
      <c r="G17" s="2"/>
      <c r="H17" s="2"/>
      <c r="I17" s="3">
        <f>H16-D17</f>
        <v>7573</v>
      </c>
      <c r="J17" s="5"/>
      <c r="N17" s="3"/>
      <c r="O17" s="3"/>
      <c r="P17" s="3"/>
      <c r="Q17" s="3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4.25" customHeight="1" x14ac:dyDescent="0.25">
      <c r="A18" s="2"/>
      <c r="B18" s="2"/>
      <c r="C18" s="2"/>
      <c r="D18" s="2"/>
      <c r="E18" s="3"/>
      <c r="F18" s="2"/>
      <c r="G18" s="2"/>
      <c r="H18" s="2"/>
      <c r="I18" s="3"/>
      <c r="J18" s="5"/>
      <c r="N18" s="3"/>
      <c r="O18" s="3"/>
      <c r="P18" s="3"/>
      <c r="Q18" s="3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4.25" customHeight="1" x14ac:dyDescent="0.25">
      <c r="A19" s="2"/>
      <c r="B19" s="2"/>
      <c r="C19" s="2"/>
      <c r="D19" s="2"/>
      <c r="E19" s="3"/>
      <c r="F19" s="2"/>
      <c r="G19" s="2"/>
      <c r="H19" s="2"/>
      <c r="I19" s="3"/>
      <c r="J19" s="6" t="s">
        <v>32</v>
      </c>
      <c r="N19" s="3"/>
      <c r="O19" s="3"/>
      <c r="P19" s="3"/>
      <c r="Q19" s="3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4.25" customHeight="1" x14ac:dyDescent="0.25">
      <c r="A20" s="2"/>
      <c r="B20" s="2"/>
      <c r="C20" s="2"/>
      <c r="D20" s="2"/>
      <c r="E20" s="3"/>
      <c r="F20" s="2"/>
      <c r="G20" s="2"/>
      <c r="H20" s="2"/>
      <c r="I20" s="3"/>
      <c r="J20" s="7" t="s">
        <v>33</v>
      </c>
      <c r="K20" s="8" t="s">
        <v>34</v>
      </c>
      <c r="L20" s="8" t="s">
        <v>3</v>
      </c>
      <c r="N20" s="3"/>
      <c r="O20" s="3"/>
      <c r="P20" s="3"/>
      <c r="Q20" s="3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4.25" customHeight="1" x14ac:dyDescent="0.25">
      <c r="A21" s="2"/>
      <c r="B21" s="2"/>
      <c r="C21" s="2"/>
      <c r="D21" s="2"/>
      <c r="E21" s="3"/>
      <c r="F21" s="2"/>
      <c r="G21" s="2"/>
      <c r="H21" s="2"/>
      <c r="I21" s="3"/>
      <c r="J21" s="9" t="s">
        <v>35</v>
      </c>
      <c r="K21" s="9">
        <v>500</v>
      </c>
      <c r="L21" s="9">
        <v>120</v>
      </c>
      <c r="N21" s="3"/>
      <c r="O21" s="3"/>
      <c r="P21" s="3"/>
      <c r="Q21" s="3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4.25" customHeight="1" x14ac:dyDescent="0.25">
      <c r="A22" s="2"/>
      <c r="B22" s="2"/>
      <c r="C22" s="2"/>
      <c r="D22" s="2"/>
      <c r="E22" s="3"/>
      <c r="F22" s="2"/>
      <c r="G22" s="2"/>
      <c r="H22" s="2"/>
      <c r="I22" s="2"/>
      <c r="J22" s="9" t="s">
        <v>36</v>
      </c>
      <c r="K22" s="9">
        <v>500</v>
      </c>
      <c r="L22" s="9">
        <v>30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4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9" t="s">
        <v>37</v>
      </c>
      <c r="K23" s="9">
        <v>350</v>
      </c>
      <c r="L23" s="9">
        <v>50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4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10"/>
      <c r="K24" s="10"/>
      <c r="L24" s="10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4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6" t="s">
        <v>38</v>
      </c>
      <c r="K25" s="9" t="s">
        <v>39</v>
      </c>
      <c r="L25" s="10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4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6" t="s">
        <v>40</v>
      </c>
      <c r="K26" s="9" t="s">
        <v>41</v>
      </c>
      <c r="L26" s="1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4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4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4" t="s">
        <v>42</v>
      </c>
      <c r="K28" s="11" t="s">
        <v>43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4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4" t="s">
        <v>44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4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4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4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4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4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4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4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4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4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4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4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4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4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4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4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4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4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4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4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4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4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4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4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4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4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4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4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4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4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4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4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4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4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4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4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4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4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4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4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4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4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4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4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4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4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4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4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4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4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4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4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4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4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4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4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4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4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4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4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4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4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4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4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4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4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4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4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4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4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4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4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4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4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4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4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4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4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4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4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4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4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4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4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4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4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4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4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4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4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4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4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4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4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4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4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4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4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4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4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4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4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4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4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4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4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4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4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4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4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4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4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4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4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4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4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4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4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4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4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4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4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4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4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4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4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4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4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4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4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4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4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4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4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4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4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4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4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4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4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4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4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4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4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4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4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4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4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4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4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4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4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4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4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4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4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4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4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4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4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4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4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4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4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4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4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4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4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4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4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4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4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4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4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4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4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4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4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4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4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4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4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4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4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4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4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4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4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4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4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4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4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4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4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4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4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4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4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4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4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4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4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4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4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4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4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4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4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4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4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4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4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4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4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4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4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4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4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4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4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4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4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4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4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4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4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4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4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4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4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4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4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4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4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4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4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4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4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4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4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4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4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4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4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4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4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4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4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4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4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4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4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4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4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4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4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4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4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4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4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4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4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4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4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4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4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4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4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4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4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4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4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4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4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4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4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4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4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4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4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4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4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4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4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4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4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4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4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4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4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4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4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4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4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4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4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4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4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4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4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4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4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4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4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4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4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4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4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4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4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4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4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4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4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4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4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4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4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4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4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4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4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4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4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4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4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4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4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4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4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4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4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4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4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4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4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4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4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4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4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4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4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4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4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4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4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4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4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4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4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4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4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4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4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4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4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4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4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4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4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4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4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4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4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4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4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4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4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4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4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4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4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4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4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4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4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4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4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4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4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4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4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4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4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4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4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4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4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4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4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4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4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4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4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4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4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4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4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4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4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4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4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4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4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4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4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4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4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4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4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4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4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4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4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4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4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4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4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4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4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4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4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4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4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4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4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4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4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4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4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4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4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4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4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4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4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4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4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4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4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4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4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4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4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4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4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4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4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4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4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4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4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4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4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4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4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4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4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4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4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4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4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4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4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4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4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4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4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4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4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4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4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4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4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4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4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4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4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4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4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4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4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4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4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4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4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4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4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4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4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4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4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4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4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4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4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4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4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4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4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4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4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4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4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4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4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4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4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4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4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4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4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4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4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4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4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4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4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4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4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4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4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4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4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4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4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4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4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4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4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4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4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4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4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4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4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4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4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4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4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4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4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4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4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4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4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4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4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4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4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4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4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4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4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4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4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4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4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4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4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4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4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4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4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4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4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4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4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4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4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4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4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4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4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4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4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4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4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4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4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4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4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4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4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4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4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4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4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4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4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4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4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4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4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4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4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4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4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4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4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4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4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4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4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4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4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4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4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4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4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4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4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4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4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4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4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4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4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4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4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4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4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4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4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4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4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4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4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4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4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4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4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4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4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4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4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4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4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4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4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4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4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4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4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4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4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4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4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4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4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4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4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4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4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4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4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4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4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4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4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4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4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4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4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4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4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4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4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4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4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4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4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4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4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4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4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4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4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4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4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4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4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4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4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4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4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4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4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4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4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4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4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4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4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4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4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4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4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4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4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4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4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4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4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4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4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4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4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4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4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4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4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4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4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4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4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4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4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4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4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4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4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4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4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4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4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4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4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4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4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4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4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4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4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4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4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4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4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4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4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4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4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4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4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4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4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4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4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4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4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4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4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4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4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4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4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4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4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4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4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4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4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4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4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4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4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4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4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4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4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4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4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4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4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4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4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4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4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4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4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4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4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4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4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4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4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4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4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4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4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4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4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4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4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4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4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4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4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4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4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4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4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4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4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4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4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4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4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4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4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4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4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4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4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4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4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4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4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4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4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4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4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4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4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4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4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4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4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4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4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4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4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4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4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4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4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4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4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4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4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4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4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4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4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4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4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4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4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4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4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4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4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4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4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4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4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4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4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4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4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4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4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4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4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4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4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4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4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4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4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4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4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4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4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4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4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4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4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4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4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4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4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4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4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4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4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4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4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4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4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4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4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4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4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4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4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4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4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4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4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4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4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4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4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4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4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4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4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4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4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4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4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4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4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4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4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4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4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4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4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4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4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4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4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4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4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4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4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4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4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4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4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4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4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4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4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4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4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4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4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4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4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4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4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4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4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4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4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4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4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4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4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4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4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4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4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4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4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4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4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4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4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4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4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4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4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4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4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Cecilia Edström</cp:lastModifiedBy>
  <dcterms:created xsi:type="dcterms:W3CDTF">2019-11-29T07:17:49Z</dcterms:created>
  <dcterms:modified xsi:type="dcterms:W3CDTF">2019-11-29T07:17:49Z</dcterms:modified>
</cp:coreProperties>
</file>