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8455a7fed71b44/Desktop/Handboll tidigare säsonger/Skytteliga/"/>
    </mc:Choice>
  </mc:AlternateContent>
  <xr:revisionPtr revIDLastSave="6" documentId="8_{D5FF203A-6A9C-4F35-9833-40935E1B1D23}" xr6:coauthVersionLast="47" xr6:coauthVersionMax="47" xr10:uidLastSave="{5074C986-6303-4B52-8E59-08F422874952}"/>
  <bookViews>
    <workbookView xWindow="-120" yWindow="-120" windowWidth="29040" windowHeight="17520" xr2:uid="{43847012-1ECD-4F1B-8136-CF34BBCBFFE5}"/>
  </bookViews>
  <sheets>
    <sheet name="Skytteliga 2014-2023" sheetId="1" r:id="rId1"/>
    <sheet name="Skytteliga 22-23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N39" i="2" l="1"/>
  <c r="CN38" i="2"/>
  <c r="DS22" i="2"/>
  <c r="DS23" i="2"/>
  <c r="DS24" i="2"/>
  <c r="DS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B26" i="2"/>
  <c r="DW21" i="2"/>
  <c r="DW17" i="2"/>
  <c r="Z86" i="1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DB113" i="2"/>
  <c r="DC113" i="2"/>
  <c r="DD113" i="2"/>
  <c r="DE113" i="2"/>
  <c r="DF113" i="2"/>
  <c r="DG113" i="2"/>
  <c r="DH113" i="2"/>
  <c r="DI113" i="2"/>
  <c r="DJ113" i="2"/>
  <c r="DK113" i="2"/>
  <c r="DL113" i="2"/>
  <c r="DM113" i="2"/>
  <c r="DN113" i="2"/>
  <c r="DO113" i="2"/>
  <c r="DP113" i="2"/>
  <c r="DQ113" i="2"/>
  <c r="CO113" i="2"/>
  <c r="CN113" i="2"/>
  <c r="CM113" i="2"/>
  <c r="CL113" i="2"/>
  <c r="CK113" i="2"/>
  <c r="CJ113" i="2"/>
  <c r="CI113" i="2"/>
  <c r="CH113" i="2"/>
  <c r="CH1048576" i="2" s="1"/>
  <c r="CG113" i="2"/>
  <c r="CF113" i="2"/>
  <c r="CE113" i="2"/>
  <c r="CD113" i="2"/>
  <c r="CC113" i="2"/>
  <c r="CB113" i="2"/>
  <c r="CA113" i="2"/>
  <c r="BZ113" i="2"/>
  <c r="BY113" i="2"/>
  <c r="BX113" i="2"/>
  <c r="BW113" i="2"/>
  <c r="BV113" i="2"/>
  <c r="BU113" i="2"/>
  <c r="BT113" i="2"/>
  <c r="BS113" i="2"/>
  <c r="BR113" i="2"/>
  <c r="BQ113" i="2"/>
  <c r="BP113" i="2"/>
  <c r="BO113" i="2"/>
  <c r="BN113" i="2"/>
  <c r="BM113" i="2"/>
  <c r="BL113" i="2"/>
  <c r="BK113" i="2"/>
  <c r="BJ113" i="2"/>
  <c r="BI113" i="2"/>
  <c r="BH113" i="2"/>
  <c r="BG113" i="2"/>
  <c r="BF113" i="2"/>
  <c r="BE113" i="2"/>
  <c r="BD113" i="2"/>
  <c r="BC113" i="2"/>
  <c r="BB113" i="2"/>
  <c r="BA113" i="2"/>
  <c r="AZ113" i="2"/>
  <c r="AY113" i="2"/>
  <c r="AX113" i="2"/>
  <c r="AW113" i="2"/>
  <c r="AV113" i="2"/>
  <c r="AU113" i="2"/>
  <c r="AT113" i="2"/>
  <c r="AS113" i="2"/>
  <c r="AR113" i="2"/>
  <c r="AQ113" i="2"/>
  <c r="AP113" i="2"/>
  <c r="AO113" i="2"/>
  <c r="AN113" i="2"/>
  <c r="AM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DV112" i="2"/>
  <c r="DU112" i="2"/>
  <c r="DT112" i="2"/>
  <c r="DR112" i="2"/>
  <c r="A112" i="2"/>
  <c r="DV111" i="2"/>
  <c r="DU111" i="2"/>
  <c r="DT111" i="2"/>
  <c r="DS111" i="2"/>
  <c r="DR111" i="2"/>
  <c r="A111" i="2"/>
  <c r="DV110" i="2"/>
  <c r="DU110" i="2"/>
  <c r="DT110" i="2"/>
  <c r="DS110" i="2"/>
  <c r="DR110" i="2"/>
  <c r="A110" i="2"/>
  <c r="DV109" i="2"/>
  <c r="DU109" i="2"/>
  <c r="DT109" i="2"/>
  <c r="DS109" i="2"/>
  <c r="DR109" i="2"/>
  <c r="A109" i="2"/>
  <c r="DV108" i="2"/>
  <c r="DU108" i="2"/>
  <c r="DT108" i="2"/>
  <c r="DS108" i="2"/>
  <c r="DR108" i="2"/>
  <c r="A108" i="2"/>
  <c r="DV107" i="2"/>
  <c r="DU107" i="2"/>
  <c r="DT107" i="2"/>
  <c r="DS107" i="2"/>
  <c r="DR107" i="2"/>
  <c r="A107" i="2"/>
  <c r="DV106" i="2"/>
  <c r="DU106" i="2"/>
  <c r="DT106" i="2"/>
  <c r="DS106" i="2"/>
  <c r="DR106" i="2"/>
  <c r="A106" i="2"/>
  <c r="DV105" i="2"/>
  <c r="DU105" i="2"/>
  <c r="DT105" i="2"/>
  <c r="DS105" i="2"/>
  <c r="DR105" i="2"/>
  <c r="A105" i="2"/>
  <c r="DV104" i="2"/>
  <c r="DU104" i="2"/>
  <c r="DT104" i="2"/>
  <c r="DS104" i="2"/>
  <c r="DR104" i="2"/>
  <c r="A104" i="2"/>
  <c r="DV103" i="2"/>
  <c r="DU103" i="2"/>
  <c r="DT103" i="2"/>
  <c r="DS103" i="2"/>
  <c r="DR103" i="2"/>
  <c r="A103" i="2"/>
  <c r="DV102" i="2"/>
  <c r="DU102" i="2"/>
  <c r="DT102" i="2"/>
  <c r="DS102" i="2"/>
  <c r="DR102" i="2"/>
  <c r="A102" i="2"/>
  <c r="DV101" i="2"/>
  <c r="DU101" i="2"/>
  <c r="DT101" i="2"/>
  <c r="DS101" i="2"/>
  <c r="DR101" i="2"/>
  <c r="A101" i="2"/>
  <c r="DV100" i="2"/>
  <c r="DU100" i="2"/>
  <c r="DT100" i="2"/>
  <c r="DS100" i="2"/>
  <c r="DR100" i="2"/>
  <c r="A100" i="2"/>
  <c r="DU17" i="2"/>
  <c r="DT17" i="2"/>
  <c r="DS17" i="2"/>
  <c r="DR17" i="2"/>
  <c r="A17" i="2"/>
  <c r="DU21" i="2"/>
  <c r="DT21" i="2"/>
  <c r="DS21" i="2"/>
  <c r="DR21" i="2"/>
  <c r="A21" i="2"/>
  <c r="DU12" i="2"/>
  <c r="DT12" i="2"/>
  <c r="DS12" i="2"/>
  <c r="DR12" i="2"/>
  <c r="A12" i="2"/>
  <c r="DU6" i="2"/>
  <c r="DT6" i="2"/>
  <c r="DS6" i="2"/>
  <c r="DR6" i="2"/>
  <c r="A6" i="2"/>
  <c r="DU14" i="2"/>
  <c r="DT14" i="2"/>
  <c r="DS14" i="2"/>
  <c r="DR14" i="2"/>
  <c r="A14" i="2"/>
  <c r="DU19" i="2"/>
  <c r="DT19" i="2"/>
  <c r="DS19" i="2"/>
  <c r="DR19" i="2"/>
  <c r="A19" i="2"/>
  <c r="DV24" i="2"/>
  <c r="DU24" i="2"/>
  <c r="DT24" i="2"/>
  <c r="DR24" i="2"/>
  <c r="A24" i="2"/>
  <c r="DV23" i="2"/>
  <c r="DU23" i="2"/>
  <c r="DT23" i="2"/>
  <c r="DR23" i="2"/>
  <c r="A23" i="2"/>
  <c r="DV22" i="2"/>
  <c r="DU22" i="2"/>
  <c r="DT22" i="2"/>
  <c r="DR22" i="2"/>
  <c r="A22" i="2"/>
  <c r="DV13" i="2"/>
  <c r="DU13" i="2"/>
  <c r="DT13" i="2"/>
  <c r="DS13" i="2"/>
  <c r="DR13" i="2"/>
  <c r="A13" i="2"/>
  <c r="DV16" i="2"/>
  <c r="DU16" i="2"/>
  <c r="DT16" i="2"/>
  <c r="DS16" i="2"/>
  <c r="DR16" i="2"/>
  <c r="A16" i="2"/>
  <c r="DV4" i="2"/>
  <c r="DU4" i="2"/>
  <c r="DT4" i="2"/>
  <c r="DS4" i="2"/>
  <c r="DR4" i="2"/>
  <c r="DW4" i="2" s="1"/>
  <c r="A4" i="2"/>
  <c r="DV18" i="2"/>
  <c r="DU18" i="2"/>
  <c r="DT18" i="2"/>
  <c r="DS18" i="2"/>
  <c r="DR18" i="2"/>
  <c r="A18" i="2"/>
  <c r="DV20" i="2"/>
  <c r="DU20" i="2"/>
  <c r="DT20" i="2"/>
  <c r="DS20" i="2"/>
  <c r="DR20" i="2"/>
  <c r="A20" i="2"/>
  <c r="DV8" i="2"/>
  <c r="DU8" i="2"/>
  <c r="DT8" i="2"/>
  <c r="DS8" i="2"/>
  <c r="DR8" i="2"/>
  <c r="A8" i="2"/>
  <c r="DV15" i="2"/>
  <c r="DU15" i="2"/>
  <c r="DT15" i="2"/>
  <c r="DS15" i="2"/>
  <c r="DR15" i="2"/>
  <c r="DW15" i="2" s="1"/>
  <c r="A15" i="2"/>
  <c r="DV3" i="2"/>
  <c r="DU3" i="2"/>
  <c r="DT3" i="2"/>
  <c r="DS3" i="2"/>
  <c r="DR3" i="2"/>
  <c r="A3" i="2"/>
  <c r="DV5" i="2"/>
  <c r="DU5" i="2"/>
  <c r="DT5" i="2"/>
  <c r="DS5" i="2"/>
  <c r="DR5" i="2"/>
  <c r="A5" i="2"/>
  <c r="DV9" i="2"/>
  <c r="DU9" i="2"/>
  <c r="DT9" i="2"/>
  <c r="DS9" i="2"/>
  <c r="DR9" i="2"/>
  <c r="A9" i="2"/>
  <c r="DV7" i="2"/>
  <c r="DU7" i="2"/>
  <c r="DT7" i="2"/>
  <c r="DS7" i="2"/>
  <c r="DR7" i="2"/>
  <c r="A7" i="2"/>
  <c r="DV11" i="2"/>
  <c r="DU11" i="2"/>
  <c r="DT11" i="2"/>
  <c r="DS11" i="2"/>
  <c r="DR11" i="2"/>
  <c r="A11" i="2"/>
  <c r="DV25" i="2"/>
  <c r="DU25" i="2"/>
  <c r="DT25" i="2"/>
  <c r="DR25" i="2"/>
  <c r="A25" i="2"/>
  <c r="DV10" i="2"/>
  <c r="DU10" i="2"/>
  <c r="DT10" i="2"/>
  <c r="DS10" i="2"/>
  <c r="DR10" i="2"/>
  <c r="A10" i="2"/>
  <c r="DW8" i="2" l="1"/>
  <c r="DV113" i="2"/>
  <c r="DW11" i="2"/>
  <c r="DW19" i="2"/>
  <c r="DT113" i="2"/>
  <c r="DU113" i="2"/>
  <c r="DW23" i="2"/>
  <c r="DW3" i="2"/>
  <c r="DW16" i="2"/>
  <c r="DW6" i="2"/>
  <c r="DW20" i="2"/>
  <c r="DW13" i="2"/>
  <c r="DW24" i="2"/>
  <c r="DW14" i="2"/>
  <c r="DW5" i="2"/>
  <c r="DW10" i="2"/>
  <c r="DW22" i="2"/>
  <c r="DR113" i="2"/>
  <c r="DW9" i="2"/>
  <c r="DW12" i="2"/>
  <c r="DW7" i="2"/>
  <c r="DW18" i="2"/>
  <c r="DS113" i="2"/>
</calcChain>
</file>

<file path=xl/sharedStrings.xml><?xml version="1.0" encoding="utf-8"?>
<sst xmlns="http://schemas.openxmlformats.org/spreadsheetml/2006/main" count="275" uniqueCount="143">
  <si>
    <t>2022/23</t>
  </si>
  <si>
    <t>2021/22</t>
  </si>
  <si>
    <t>2020/2021</t>
  </si>
  <si>
    <t>2019/2020</t>
  </si>
  <si>
    <t>2018/2019</t>
  </si>
  <si>
    <t>2017/2018</t>
  </si>
  <si>
    <t>2016/2017</t>
  </si>
  <si>
    <t>2015/2016</t>
  </si>
  <si>
    <t>2014/2015</t>
  </si>
  <si>
    <t>TOTAL MÅL</t>
  </si>
  <si>
    <t>Säsong/spelade matcher</t>
  </si>
  <si>
    <t>Antal spelade matcher</t>
  </si>
  <si>
    <t>Snitt</t>
  </si>
  <si>
    <t>Varning</t>
  </si>
  <si>
    <t>Utvisnings minuter</t>
  </si>
  <si>
    <t>DRK</t>
  </si>
  <si>
    <t>Milan Kapuran</t>
  </si>
  <si>
    <t>Oscar Eriksson</t>
  </si>
  <si>
    <t>Adam Alm</t>
  </si>
  <si>
    <t>Per Ehn</t>
  </si>
  <si>
    <t>Jakob Forslund</t>
  </si>
  <si>
    <t>Kalle Baky</t>
  </si>
  <si>
    <t>Adrian Glemhorn</t>
  </si>
  <si>
    <t>Jonathan Branth</t>
  </si>
  <si>
    <t>Jonathan Bogren</t>
  </si>
  <si>
    <t>Isak Wallin</t>
  </si>
  <si>
    <t>Henrik Lindström</t>
  </si>
  <si>
    <t>Zeb Bjerneld</t>
  </si>
  <si>
    <t>Kevin Isberg</t>
  </si>
  <si>
    <t>Manuel Blanco</t>
  </si>
  <si>
    <t>Anton Nilsson</t>
  </si>
  <si>
    <t>Lynx Beverskog</t>
  </si>
  <si>
    <t>Victor Ericsson</t>
  </si>
  <si>
    <t>Simon Forslund</t>
  </si>
  <si>
    <t>Kacper Wydmuch</t>
  </si>
  <si>
    <t>Hugo Sjölin</t>
  </si>
  <si>
    <t>Oscar Groppfeldt</t>
  </si>
  <si>
    <t>Viktor Hoffman</t>
  </si>
  <si>
    <t>Jesper Forslund</t>
  </si>
  <si>
    <t>Michael Holmström</t>
  </si>
  <si>
    <t>Rickard Tjäder</t>
  </si>
  <si>
    <t>Anders Arvidsson</t>
  </si>
  <si>
    <t>Jesper Fernis</t>
  </si>
  <si>
    <t>Daniel Björkman</t>
  </si>
  <si>
    <t>Victor Bublic</t>
  </si>
  <si>
    <t>Andreas Carlsson</t>
  </si>
  <si>
    <t>Anton Nygren</t>
  </si>
  <si>
    <t>Arvid Lindahl</t>
  </si>
  <si>
    <t>Arni Arnason</t>
  </si>
  <si>
    <t>Pierre Andriuzzi</t>
  </si>
  <si>
    <t>Johan Enell</t>
  </si>
  <si>
    <t>Simon Angmyr</t>
  </si>
  <si>
    <t>Gustav Carlsson</t>
  </si>
  <si>
    <t>Henrik Olsson</t>
  </si>
  <si>
    <t>Oscar Frank</t>
  </si>
  <si>
    <t>Erik Åkerud</t>
  </si>
  <si>
    <t>Christoffer Adolfsson</t>
  </si>
  <si>
    <t>Gustav Nygren</t>
  </si>
  <si>
    <t>Viktor Strand</t>
  </si>
  <si>
    <t>David Loven</t>
  </si>
  <si>
    <t>Daniel Hartman</t>
  </si>
  <si>
    <t>Isac Jansson</t>
  </si>
  <si>
    <t>Alexander Oliva</t>
  </si>
  <si>
    <t>Elias Sikström</t>
  </si>
  <si>
    <t>Andreas Partoft</t>
  </si>
  <si>
    <t>Simon Modenius Södergren</t>
  </si>
  <si>
    <t>Anton Hoffman</t>
  </si>
  <si>
    <t>Aron Spejare</t>
  </si>
  <si>
    <t>Filip Malamas</t>
  </si>
  <si>
    <t>Joakim Bärleving-Öhman</t>
  </si>
  <si>
    <t>Tim Kulich</t>
  </si>
  <si>
    <t>Marcus Hermansson</t>
  </si>
  <si>
    <t>Stefan Åkerman</t>
  </si>
  <si>
    <t>Erik Forslid</t>
  </si>
  <si>
    <t>Anton Söderpalm</t>
  </si>
  <si>
    <t>Gustaf Jonsson Stamfält</t>
  </si>
  <si>
    <t>Alexander Velte</t>
  </si>
  <si>
    <t>Lukas Nilsson</t>
  </si>
  <si>
    <t>Vincent Bring</t>
  </si>
  <si>
    <t>Joel Hörnelius</t>
  </si>
  <si>
    <t>Niclas Gyllsdorf</t>
  </si>
  <si>
    <t>Simon Walfridsson</t>
  </si>
  <si>
    <t>Harald Stare</t>
  </si>
  <si>
    <t>Viktor Bergström</t>
  </si>
  <si>
    <t>Daniel Meurling</t>
  </si>
  <si>
    <t>Theodor Sandin</t>
  </si>
  <si>
    <t>Johannes  Axelsson Fisk</t>
  </si>
  <si>
    <t>Linus Fondelius</t>
  </si>
  <si>
    <t>Erik Andersson</t>
  </si>
  <si>
    <t>John Carlsson</t>
  </si>
  <si>
    <t>Ludvig Tjäder</t>
  </si>
  <si>
    <t>Niclas Lundberg</t>
  </si>
  <si>
    <t>Elliot Lag</t>
  </si>
  <si>
    <t>Joel Johansson</t>
  </si>
  <si>
    <t>Jonathan Lindqvist</t>
  </si>
  <si>
    <t>Anton Mård</t>
  </si>
  <si>
    <t>Hugo Löf</t>
  </si>
  <si>
    <t>Mattias Friström</t>
  </si>
  <si>
    <t>Simon Holm</t>
  </si>
  <si>
    <t>Adrian Axelsson</t>
  </si>
  <si>
    <t>Fredrik Andersson</t>
  </si>
  <si>
    <t>Per Haglind (ledare)</t>
  </si>
  <si>
    <t>Dagge Lundin (ledare)</t>
  </si>
  <si>
    <t>Håkan Hoffman (ledare)</t>
  </si>
  <si>
    <t>Wolgart Alm (ledare)</t>
  </si>
  <si>
    <t>Andreas Hagman (ledare)</t>
  </si>
  <si>
    <t>Gustaf Ahlroos</t>
  </si>
  <si>
    <t>Patrik Johansson (ledare)</t>
  </si>
  <si>
    <t>Adam Alm (ledare)</t>
  </si>
  <si>
    <t>Fredrik Appelqvist (ledare)</t>
  </si>
  <si>
    <t>Stefan Åkerman (ledare)</t>
  </si>
  <si>
    <t>Daniel Hartman (ledare)</t>
  </si>
  <si>
    <t>Anton Söderpalm (ledare)</t>
  </si>
  <si>
    <t>Per Ehn (ledare)</t>
  </si>
  <si>
    <t>Djurgårdens IF HF (H) 36-24</t>
  </si>
  <si>
    <t>Vallentuna HK (B) 33-28</t>
  </si>
  <si>
    <t>Täby Centrum HK (H) 40 -26</t>
  </si>
  <si>
    <t>Sollentuna HK (B) 23-31</t>
  </si>
  <si>
    <t>HK Roslagen (B) 26-38</t>
  </si>
  <si>
    <t>HF SIF (H) 27-29</t>
  </si>
  <si>
    <t>Vassunda IF (B) 24-39</t>
  </si>
  <si>
    <t>Tumba HK (H) 37-24</t>
  </si>
  <si>
    <t>Gimonäs (B) 25-29</t>
  </si>
  <si>
    <t>Gimonäs (H) 37-20</t>
  </si>
  <si>
    <t>Sundsvall (B) 28-40</t>
  </si>
  <si>
    <t>Tyrold (B) 26-32</t>
  </si>
  <si>
    <t>Sundsvall (H) 49-24</t>
  </si>
  <si>
    <t>Skogås (B) 33-34</t>
  </si>
  <si>
    <t>Täby Centrum (B) 31-36</t>
  </si>
  <si>
    <t>Tumba HK (B) 18-35</t>
  </si>
  <si>
    <t>Skogås (H) 41-28</t>
  </si>
  <si>
    <t>Skuru ATG SC (H) 39-19</t>
  </si>
  <si>
    <t>Tyrold (H) 40-30</t>
  </si>
  <si>
    <t>HF SIF (B) 23-30</t>
  </si>
  <si>
    <t>Täby HBK (h) ATG SC 33-30</t>
  </si>
  <si>
    <t>Rimbo HK (h) ATG SC 45-32</t>
  </si>
  <si>
    <t>Summa</t>
  </si>
  <si>
    <t>Mål</t>
  </si>
  <si>
    <t>Utvisning</t>
  </si>
  <si>
    <t>Matcher</t>
  </si>
  <si>
    <t>Skytteliga 2014-2023</t>
  </si>
  <si>
    <t>Säsong/ Mål</t>
  </si>
  <si>
    <t>Rimbo HK (b) ATG SC 36-42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</si>
</sst>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  <font>
      <b/>
      <u/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3" xfId="0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5" xfId="0" applyFont="1" applyBorder="1"/>
    <xf numFmtId="0" fontId="2" fillId="0" borderId="3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/>
    <xf numFmtId="0" fontId="4" fillId="0" borderId="0" xfId="1" applyFill="1" applyBorder="1"/>
    <xf numFmtId="0" fontId="5" fillId="0" borderId="0" xfId="1" applyFont="1" applyFill="1" applyBorder="1"/>
    <xf numFmtId="0" fontId="2" fillId="0" borderId="0" xfId="0" applyFont="1"/>
    <xf numFmtId="0" fontId="2" fillId="0" borderId="35" xfId="0" applyFont="1" applyBorder="1" applyAlignment="1">
      <alignment horizontal="center"/>
    </xf>
    <xf numFmtId="0" fontId="2" fillId="0" borderId="29" xfId="0" applyFont="1" applyBorder="1"/>
    <xf numFmtId="0" fontId="2" fillId="0" borderId="36" xfId="0" applyFont="1" applyBorder="1"/>
    <xf numFmtId="0" fontId="2" fillId="0" borderId="35" xfId="0" applyFont="1" applyBorder="1"/>
    <xf numFmtId="0" fontId="2" fillId="0" borderId="29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/>
    <xf numFmtId="0" fontId="2" fillId="2" borderId="0" xfId="0" applyFont="1" applyFill="1" applyAlignment="1">
      <alignment horizontal="left"/>
    </xf>
    <xf numFmtId="0" fontId="2" fillId="0" borderId="19" xfId="0" applyFont="1" applyBorder="1"/>
    <xf numFmtId="164" fontId="2" fillId="0" borderId="0" xfId="0" applyNumberFormat="1" applyFont="1"/>
    <xf numFmtId="0" fontId="2" fillId="2" borderId="19" xfId="0" applyFont="1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7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31" xfId="0" applyFont="1" applyBorder="1"/>
    <xf numFmtId="0" fontId="2" fillId="0" borderId="31" xfId="0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37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/>
    </xf>
    <xf numFmtId="0" fontId="6" fillId="0" borderId="9" xfId="0" applyFont="1" applyBorder="1"/>
    <xf numFmtId="0" fontId="6" fillId="0" borderId="11" xfId="0" applyFont="1" applyBorder="1"/>
    <xf numFmtId="164" fontId="2" fillId="0" borderId="13" xfId="0" applyNumberFormat="1" applyFont="1" applyBorder="1"/>
    <xf numFmtId="164" fontId="2" fillId="0" borderId="27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9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5" xfId="0" applyFont="1" applyFill="1" applyBorder="1"/>
    <xf numFmtId="0" fontId="2" fillId="3" borderId="24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25" xfId="0" applyFont="1" applyFill="1" applyBorder="1"/>
    <xf numFmtId="0" fontId="2" fillId="3" borderId="3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</cellXfs>
  <cellStyles count="2">
    <cellStyle name="Hyperlänk" xfId="1" builtinId="8"/>
    <cellStyle name="Normal" xfId="0" builtinId="0"/>
  </cellStyles>
  <dxfs count="7">
    <dxf>
      <font>
        <color rgb="FFFFFFFF"/>
      </font>
    </dxf>
    <dxf>
      <font>
        <color rgb="FFFFFFFF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18455a7fed71b44/Desktop/Handboll%20tidigare%20s&#228;songer/Skytteliga/SKYTTELIGA.xlsx" TargetMode="External"/><Relationship Id="rId1" Type="http://schemas.openxmlformats.org/officeDocument/2006/relationships/externalLinkPath" Target="SKYTTELI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ktuell skytteliga"/>
      <sheetName val="Blad1"/>
      <sheetName val="2022-23"/>
      <sheetName val="2021-22"/>
      <sheetName val="20-21"/>
      <sheetName val="19-20"/>
      <sheetName val="18-19"/>
      <sheetName val="17-18"/>
      <sheetName val="16-17"/>
      <sheetName val="15-16"/>
      <sheetName val="14-15"/>
    </sheetNames>
    <sheetDataSet>
      <sheetData sheetId="0"/>
      <sheetData sheetId="1">
        <row r="3">
          <cell r="B3" t="str">
            <v>Oscar Eriksson</v>
          </cell>
        </row>
        <row r="4">
          <cell r="B4" t="str">
            <v>Adam Alm</v>
          </cell>
        </row>
        <row r="5">
          <cell r="B5" t="str">
            <v>Per Ehn</v>
          </cell>
        </row>
        <row r="7">
          <cell r="B7" t="str">
            <v>Kalle Baky</v>
          </cell>
        </row>
        <row r="8">
          <cell r="B8" t="str">
            <v>Adrian Glemhorn</v>
          </cell>
        </row>
        <row r="10">
          <cell r="B10" t="str">
            <v>Jonathan Bogren</v>
          </cell>
        </row>
        <row r="21">
          <cell r="B21" t="str">
            <v>Hugo Sjölin</v>
          </cell>
        </row>
        <row r="27">
          <cell r="B27" t="str">
            <v>Anders Arvidsson</v>
          </cell>
        </row>
        <row r="36">
          <cell r="B36" t="str">
            <v>Johan Enell</v>
          </cell>
        </row>
        <row r="37">
          <cell r="B37" t="str">
            <v>Simon Angmyr</v>
          </cell>
        </row>
        <row r="41">
          <cell r="B41" t="str">
            <v>Erik Åkerud</v>
          </cell>
        </row>
        <row r="43">
          <cell r="B43" t="str">
            <v>Gustav Nygren</v>
          </cell>
        </row>
        <row r="46">
          <cell r="B46" t="str">
            <v>Daniel Hartman</v>
          </cell>
        </row>
        <row r="49">
          <cell r="B49" t="str">
            <v>Elias Sikström</v>
          </cell>
        </row>
        <row r="67">
          <cell r="B67" t="str">
            <v>Simon Walfridsson</v>
          </cell>
        </row>
        <row r="72">
          <cell r="B72" t="str">
            <v>Johannes  Axelsson Fisk</v>
          </cell>
        </row>
        <row r="79">
          <cell r="B79" t="str">
            <v>Joel Johansson</v>
          </cell>
        </row>
        <row r="81">
          <cell r="B81" t="str">
            <v>Jonathan Lindqvist</v>
          </cell>
        </row>
        <row r="82">
          <cell r="B82" t="str">
            <v>Anton Mård</v>
          </cell>
        </row>
        <row r="83">
          <cell r="B83" t="str">
            <v>Hugo Löf</v>
          </cell>
        </row>
        <row r="84">
          <cell r="B84" t="str">
            <v>Mattias Friström</v>
          </cell>
        </row>
        <row r="85">
          <cell r="B85" t="str">
            <v>Simon Holm</v>
          </cell>
        </row>
        <row r="86">
          <cell r="B86" t="str">
            <v>Adrian Axelsson</v>
          </cell>
        </row>
        <row r="100">
          <cell r="B100" t="str">
            <v>Per Haglind (ledare)</v>
          </cell>
        </row>
        <row r="101">
          <cell r="B101" t="str">
            <v>Dagge Lundin (ledare)</v>
          </cell>
        </row>
        <row r="102">
          <cell r="B102" t="str">
            <v>Håkan Hoffman (ledare)</v>
          </cell>
        </row>
        <row r="103">
          <cell r="B103" t="str">
            <v>Wolgart Alm (ledare)</v>
          </cell>
        </row>
        <row r="104">
          <cell r="B104" t="str">
            <v>Andreas Hagman (ledare)</v>
          </cell>
        </row>
        <row r="105">
          <cell r="B105" t="str">
            <v>Gustaf Ahlroos</v>
          </cell>
        </row>
        <row r="106">
          <cell r="B106" t="str">
            <v>Patrik Johansson (ledare)</v>
          </cell>
        </row>
        <row r="107">
          <cell r="B107" t="str">
            <v>Adam Alm (ledare)</v>
          </cell>
        </row>
        <row r="108">
          <cell r="B108" t="str">
            <v>Fredrik Appelqvist (ledare)</v>
          </cell>
        </row>
        <row r="109">
          <cell r="B109" t="str">
            <v>Stefan Åkerman (ledare)</v>
          </cell>
        </row>
        <row r="110">
          <cell r="B110" t="str">
            <v>Daniel Hartman (ledare)</v>
          </cell>
        </row>
        <row r="111">
          <cell r="B111" t="str">
            <v>Anton Söderpalm (ledare)</v>
          </cell>
        </row>
        <row r="112">
          <cell r="B112" t="str">
            <v>Per Ehn (ledare)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22/2215103008_m.pdf" TargetMode="External"/><Relationship Id="rId13" Type="http://schemas.openxmlformats.org/officeDocument/2006/relationships/hyperlink" Target="http://protokoll.svenskhandboll.se/2022/2215103028_m.pdf" TargetMode="External"/><Relationship Id="rId18" Type="http://schemas.openxmlformats.org/officeDocument/2006/relationships/hyperlink" Target="http://protokoll.svenskhandboll.se/2022/2215153002_m.pdf" TargetMode="External"/><Relationship Id="rId3" Type="http://schemas.openxmlformats.org/officeDocument/2006/relationships/hyperlink" Target="http://protokoll.svenskhandboll.se/2022/2215101011_m.pdf" TargetMode="External"/><Relationship Id="rId21" Type="http://schemas.openxmlformats.org/officeDocument/2006/relationships/hyperlink" Target="http://protokoll.svenskhandboll.se/2022/2215154001_m.pdf" TargetMode="External"/><Relationship Id="rId7" Type="http://schemas.openxmlformats.org/officeDocument/2006/relationships/hyperlink" Target="http://protokoll.svenskhandboll.se/2022/2215101028_m.pdf" TargetMode="External"/><Relationship Id="rId12" Type="http://schemas.openxmlformats.org/officeDocument/2006/relationships/hyperlink" Target="http://protokoll.svenskhandboll.se/2022/2215103024_m.pdf" TargetMode="External"/><Relationship Id="rId17" Type="http://schemas.openxmlformats.org/officeDocument/2006/relationships/hyperlink" Target="http://protokoll.svenskhandboll.se/2022/2215103045_m.pdf" TargetMode="External"/><Relationship Id="rId2" Type="http://schemas.openxmlformats.org/officeDocument/2006/relationships/hyperlink" Target="http://protokoll.svenskhandboll.se/2022/2215101005_m.pdf" TargetMode="External"/><Relationship Id="rId16" Type="http://schemas.openxmlformats.org/officeDocument/2006/relationships/hyperlink" Target="http://protokoll.svenskhandboll.se/2022/2215103040_m.pdf" TargetMode="External"/><Relationship Id="rId20" Type="http://schemas.openxmlformats.org/officeDocument/2006/relationships/hyperlink" Target="http://protokoll.svenskhandboll.se/2022/2215103055_m.pdf" TargetMode="External"/><Relationship Id="rId1" Type="http://schemas.openxmlformats.org/officeDocument/2006/relationships/hyperlink" Target="http://protokoll.svenskhandboll.se/2022/2215101003_m.pdf" TargetMode="External"/><Relationship Id="rId6" Type="http://schemas.openxmlformats.org/officeDocument/2006/relationships/hyperlink" Target="http://protokoll.svenskhandboll.se/2022/2215101021_m.pdf" TargetMode="External"/><Relationship Id="rId11" Type="http://schemas.openxmlformats.org/officeDocument/2006/relationships/hyperlink" Target="http://protokoll.svenskhandboll.se/2022/2215103021_m.pdf" TargetMode="External"/><Relationship Id="rId5" Type="http://schemas.openxmlformats.org/officeDocument/2006/relationships/hyperlink" Target="http://protokoll.svenskhandboll.se/2022/2215101018_m.pdf" TargetMode="External"/><Relationship Id="rId15" Type="http://schemas.openxmlformats.org/officeDocument/2006/relationships/hyperlink" Target="http://protokoll.svenskhandboll.se/2022/2215103038_m.pdf" TargetMode="External"/><Relationship Id="rId23" Type="http://schemas.openxmlformats.org/officeDocument/2006/relationships/hyperlink" Target="http://protokoll.svenskhandboll.se/2022/2215155002_m.pdf" TargetMode="External"/><Relationship Id="rId10" Type="http://schemas.openxmlformats.org/officeDocument/2006/relationships/hyperlink" Target="http://protokoll.svenskhandboll.se/2022/2215103015_m.pdf" TargetMode="External"/><Relationship Id="rId19" Type="http://schemas.openxmlformats.org/officeDocument/2006/relationships/hyperlink" Target="http://protokoll.svenskhandboll.se/2022/2215103052_m.pdf" TargetMode="External"/><Relationship Id="rId4" Type="http://schemas.openxmlformats.org/officeDocument/2006/relationships/hyperlink" Target="http://protokoll.svenskhandboll.se/2022/2215101016_m.pdf" TargetMode="External"/><Relationship Id="rId9" Type="http://schemas.openxmlformats.org/officeDocument/2006/relationships/hyperlink" Target="http://protokoll.svenskhandboll.se/2022/2215103013_m.pdf" TargetMode="External"/><Relationship Id="rId14" Type="http://schemas.openxmlformats.org/officeDocument/2006/relationships/hyperlink" Target="http://protokoll.svenskhandboll.se/2022/2215103034_m.pdf" TargetMode="External"/><Relationship Id="rId22" Type="http://schemas.openxmlformats.org/officeDocument/2006/relationships/hyperlink" Target="http://protokoll.svenskhandboll.se/2022/2215155001_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01FA-F49B-4078-BA5B-8650C7C6219F}">
  <dimension ref="A1:AC101"/>
  <sheetViews>
    <sheetView tabSelected="1" topLeftCell="B1" zoomScale="90" zoomScaleNormal="90" workbookViewId="0">
      <selection activeCell="B44" sqref="B44"/>
    </sheetView>
  </sheetViews>
  <sheetFormatPr defaultRowHeight="15" x14ac:dyDescent="0.25"/>
  <cols>
    <col min="1" max="1" width="4.28515625" style="8" hidden="1" customWidth="1"/>
    <col min="2" max="2" width="26" style="28" bestFit="1" customWidth="1"/>
    <col min="3" max="3" width="9.5703125" style="33" hidden="1" customWidth="1"/>
    <col min="4" max="4" width="8.5703125" style="33" customWidth="1"/>
    <col min="5" max="5" width="7.85546875" style="33" hidden="1" customWidth="1"/>
    <col min="6" max="12" width="9.85546875" style="33" hidden="1" customWidth="1"/>
    <col min="13" max="13" width="9.5703125" style="33" customWidth="1"/>
    <col min="14" max="14" width="4.28515625" style="82" hidden="1" customWidth="1"/>
    <col min="15" max="15" width="27.7109375" style="82" hidden="1" customWidth="1"/>
    <col min="16" max="16" width="7.85546875" style="82" hidden="1" customWidth="1"/>
    <col min="17" max="17" width="7.85546875" style="87" hidden="1" customWidth="1"/>
    <col min="18" max="24" width="9.85546875" style="87" hidden="1" customWidth="1"/>
    <col min="25" max="25" width="13.28515625" style="15" bestFit="1" customWidth="1"/>
    <col min="26" max="26" width="5.140625" style="35" bestFit="1" customWidth="1"/>
    <col min="27" max="27" width="7.85546875" style="8" bestFit="1" customWidth="1"/>
    <col min="28" max="28" width="10.28515625" style="8" bestFit="1" customWidth="1"/>
    <col min="29" max="29" width="4.5703125" style="8" bestFit="1" customWidth="1"/>
    <col min="30" max="16384" width="9.140625" style="8"/>
  </cols>
  <sheetData>
    <row r="1" spans="1:29" s="7" customFormat="1" ht="30.75" customHeight="1" thickBot="1" x14ac:dyDescent="0.3">
      <c r="A1" s="1" t="s">
        <v>140</v>
      </c>
      <c r="B1" s="2"/>
      <c r="C1" s="3" t="s">
        <v>141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76"/>
      <c r="O1" s="77" t="s">
        <v>10</v>
      </c>
      <c r="P1" s="78" t="s">
        <v>0</v>
      </c>
      <c r="Q1" s="79" t="s">
        <v>1</v>
      </c>
      <c r="R1" s="80" t="s">
        <v>2</v>
      </c>
      <c r="S1" s="80" t="s">
        <v>3</v>
      </c>
      <c r="T1" s="80" t="s">
        <v>4</v>
      </c>
      <c r="U1" s="80" t="s">
        <v>5</v>
      </c>
      <c r="V1" s="80" t="s">
        <v>6</v>
      </c>
      <c r="W1" s="80" t="s">
        <v>7</v>
      </c>
      <c r="X1" s="80" t="s">
        <v>8</v>
      </c>
      <c r="Y1" s="4" t="s">
        <v>11</v>
      </c>
      <c r="Z1" s="5" t="s">
        <v>12</v>
      </c>
      <c r="AA1" s="3" t="s">
        <v>13</v>
      </c>
      <c r="AB1" s="3" t="s">
        <v>14</v>
      </c>
      <c r="AC1" s="6" t="s">
        <v>15</v>
      </c>
    </row>
    <row r="2" spans="1:29" x14ac:dyDescent="0.25">
      <c r="A2" s="8">
        <v>1</v>
      </c>
      <c r="B2" s="100" t="s">
        <v>16</v>
      </c>
      <c r="C2" s="10"/>
      <c r="D2" s="11">
        <v>0</v>
      </c>
      <c r="E2" s="12">
        <v>1</v>
      </c>
      <c r="F2" s="13">
        <v>3</v>
      </c>
      <c r="G2" s="12">
        <v>100</v>
      </c>
      <c r="H2" s="11">
        <v>104</v>
      </c>
      <c r="I2" s="12">
        <v>41</v>
      </c>
      <c r="J2" s="12">
        <v>45</v>
      </c>
      <c r="K2" s="12">
        <v>51</v>
      </c>
      <c r="L2" s="12">
        <v>73</v>
      </c>
      <c r="M2" s="14">
        <v>418</v>
      </c>
      <c r="N2" s="81"/>
      <c r="P2" s="83">
        <v>0</v>
      </c>
      <c r="Q2" s="84">
        <v>1</v>
      </c>
      <c r="R2" s="84">
        <v>1</v>
      </c>
      <c r="S2" s="84">
        <v>18</v>
      </c>
      <c r="T2" s="84">
        <v>19</v>
      </c>
      <c r="U2" s="84">
        <v>18</v>
      </c>
      <c r="V2" s="84">
        <v>19</v>
      </c>
      <c r="W2" s="84">
        <v>22</v>
      </c>
      <c r="X2" s="84">
        <v>23</v>
      </c>
      <c r="Y2" s="16">
        <v>121</v>
      </c>
      <c r="Z2" s="17">
        <v>3.4545454545454546</v>
      </c>
      <c r="AA2" s="18">
        <v>25</v>
      </c>
      <c r="AB2" s="18">
        <v>74</v>
      </c>
      <c r="AC2" s="16">
        <v>1</v>
      </c>
    </row>
    <row r="3" spans="1:29" x14ac:dyDescent="0.25">
      <c r="A3" s="8">
        <v>2</v>
      </c>
      <c r="B3" s="100" t="s">
        <v>17</v>
      </c>
      <c r="C3" s="19"/>
      <c r="D3" s="20">
        <v>49</v>
      </c>
      <c r="E3" s="21">
        <v>115</v>
      </c>
      <c r="F3" s="22">
        <v>2</v>
      </c>
      <c r="G3" s="23">
        <v>11</v>
      </c>
      <c r="H3" s="20">
        <v>89</v>
      </c>
      <c r="I3" s="21">
        <v>52</v>
      </c>
      <c r="J3" s="21">
        <v>5</v>
      </c>
      <c r="K3" s="21">
        <v>68</v>
      </c>
      <c r="L3" s="21">
        <v>9</v>
      </c>
      <c r="M3" s="24">
        <v>400</v>
      </c>
      <c r="N3" s="81"/>
      <c r="P3" s="85">
        <v>13</v>
      </c>
      <c r="Q3" s="86">
        <v>27</v>
      </c>
      <c r="R3" s="86">
        <v>1</v>
      </c>
      <c r="S3" s="86">
        <v>4</v>
      </c>
      <c r="T3" s="86">
        <v>21</v>
      </c>
      <c r="U3" s="86">
        <v>13</v>
      </c>
      <c r="V3" s="86">
        <v>3</v>
      </c>
      <c r="W3" s="86">
        <v>20</v>
      </c>
      <c r="X3" s="86">
        <v>6</v>
      </c>
      <c r="Y3" s="25">
        <v>108</v>
      </c>
      <c r="Z3" s="26">
        <v>3.7037037037037037</v>
      </c>
      <c r="AA3" s="27">
        <v>15</v>
      </c>
      <c r="AB3" s="27">
        <v>44</v>
      </c>
      <c r="AC3" s="25">
        <v>0</v>
      </c>
    </row>
    <row r="4" spans="1:29" x14ac:dyDescent="0.25">
      <c r="A4" s="8">
        <v>4</v>
      </c>
      <c r="B4" s="100" t="s">
        <v>19</v>
      </c>
      <c r="C4" s="19"/>
      <c r="D4" s="20">
        <v>38</v>
      </c>
      <c r="E4" s="21">
        <v>56</v>
      </c>
      <c r="F4" s="22">
        <v>6</v>
      </c>
      <c r="G4" s="21">
        <v>61</v>
      </c>
      <c r="H4" s="20">
        <v>81</v>
      </c>
      <c r="I4" s="21">
        <v>83</v>
      </c>
      <c r="J4" s="21">
        <v>29</v>
      </c>
      <c r="K4" s="21">
        <v>0</v>
      </c>
      <c r="L4" s="21">
        <v>0</v>
      </c>
      <c r="M4" s="24">
        <v>354</v>
      </c>
      <c r="N4" s="81"/>
      <c r="P4" s="85">
        <v>17</v>
      </c>
      <c r="Q4" s="86">
        <v>25</v>
      </c>
      <c r="R4" s="86">
        <v>4</v>
      </c>
      <c r="S4" s="86">
        <v>14</v>
      </c>
      <c r="T4" s="86">
        <v>22</v>
      </c>
      <c r="U4" s="86">
        <v>25</v>
      </c>
      <c r="V4" s="86">
        <v>21</v>
      </c>
      <c r="W4" s="86">
        <v>0</v>
      </c>
      <c r="X4" s="86">
        <v>0</v>
      </c>
      <c r="Y4" s="25">
        <v>128</v>
      </c>
      <c r="Z4" s="26">
        <v>2.765625</v>
      </c>
      <c r="AA4" s="27">
        <v>24</v>
      </c>
      <c r="AB4" s="27">
        <v>88.19</v>
      </c>
      <c r="AC4" s="25">
        <v>0</v>
      </c>
    </row>
    <row r="5" spans="1:29" x14ac:dyDescent="0.25">
      <c r="A5" s="8">
        <v>6</v>
      </c>
      <c r="B5" s="100" t="s">
        <v>21</v>
      </c>
      <c r="C5" s="19"/>
      <c r="D5" s="20">
        <v>71</v>
      </c>
      <c r="E5" s="21">
        <v>139</v>
      </c>
      <c r="F5" s="22">
        <v>11</v>
      </c>
      <c r="G5" s="23">
        <v>43</v>
      </c>
      <c r="H5" s="20">
        <v>65</v>
      </c>
      <c r="I5" s="21">
        <v>0</v>
      </c>
      <c r="J5" s="21">
        <v>0</v>
      </c>
      <c r="K5" s="21">
        <v>0</v>
      </c>
      <c r="L5" s="21">
        <v>0</v>
      </c>
      <c r="M5" s="24">
        <v>329</v>
      </c>
      <c r="N5" s="81"/>
      <c r="P5" s="85">
        <v>19</v>
      </c>
      <c r="Q5" s="86">
        <v>29</v>
      </c>
      <c r="R5" s="86">
        <v>3</v>
      </c>
      <c r="S5" s="86">
        <v>19</v>
      </c>
      <c r="T5" s="86">
        <v>18</v>
      </c>
      <c r="U5" s="86">
        <v>0</v>
      </c>
      <c r="V5" s="86">
        <v>0</v>
      </c>
      <c r="W5" s="86">
        <v>0</v>
      </c>
      <c r="X5" s="86">
        <v>0</v>
      </c>
      <c r="Y5" s="25">
        <v>88</v>
      </c>
      <c r="Z5" s="26">
        <v>3.7386363636363638</v>
      </c>
      <c r="AA5" s="27">
        <v>13</v>
      </c>
      <c r="AB5" s="27">
        <v>30</v>
      </c>
      <c r="AC5" s="25">
        <v>0</v>
      </c>
    </row>
    <row r="6" spans="1:29" x14ac:dyDescent="0.25">
      <c r="A6" s="8">
        <v>20</v>
      </c>
      <c r="B6" s="100" t="s">
        <v>35</v>
      </c>
      <c r="C6" s="19"/>
      <c r="D6" s="63">
        <v>172</v>
      </c>
      <c r="E6" s="21">
        <v>139</v>
      </c>
      <c r="F6" s="22">
        <v>2</v>
      </c>
      <c r="G6" s="21">
        <v>0</v>
      </c>
      <c r="H6" s="20">
        <v>0</v>
      </c>
      <c r="I6" s="21">
        <v>0</v>
      </c>
      <c r="J6" s="21">
        <v>0</v>
      </c>
      <c r="K6" s="21">
        <v>0</v>
      </c>
      <c r="L6" s="21">
        <v>0</v>
      </c>
      <c r="M6" s="24">
        <v>313</v>
      </c>
      <c r="N6" s="81"/>
      <c r="P6" s="85">
        <v>20</v>
      </c>
      <c r="Q6" s="86">
        <v>25</v>
      </c>
      <c r="R6" s="86">
        <v>1</v>
      </c>
      <c r="S6" s="86">
        <v>0</v>
      </c>
      <c r="T6" s="86">
        <v>0</v>
      </c>
      <c r="U6" s="86">
        <v>0</v>
      </c>
      <c r="V6" s="86">
        <v>0</v>
      </c>
      <c r="W6" s="86">
        <v>0</v>
      </c>
      <c r="X6" s="86">
        <v>0</v>
      </c>
      <c r="Y6" s="25">
        <v>46</v>
      </c>
      <c r="Z6" s="26">
        <v>6.8043478260869561</v>
      </c>
      <c r="AA6" s="27">
        <v>3</v>
      </c>
      <c r="AB6" s="27">
        <v>6</v>
      </c>
      <c r="AC6" s="25">
        <v>0</v>
      </c>
    </row>
    <row r="7" spans="1:29" x14ac:dyDescent="0.25">
      <c r="A7" s="8">
        <v>7</v>
      </c>
      <c r="B7" s="100" t="s">
        <v>22</v>
      </c>
      <c r="C7" s="19"/>
      <c r="D7" s="20">
        <v>56</v>
      </c>
      <c r="E7" s="21">
        <v>119</v>
      </c>
      <c r="F7" s="22">
        <v>24</v>
      </c>
      <c r="G7" s="23">
        <v>101</v>
      </c>
      <c r="H7" s="20">
        <v>0</v>
      </c>
      <c r="I7" s="21">
        <v>0</v>
      </c>
      <c r="J7" s="21">
        <v>0</v>
      </c>
      <c r="K7" s="21">
        <v>0</v>
      </c>
      <c r="L7" s="21">
        <v>0</v>
      </c>
      <c r="M7" s="24">
        <v>300</v>
      </c>
      <c r="N7" s="81"/>
      <c r="P7" s="85">
        <v>19</v>
      </c>
      <c r="Q7" s="86">
        <v>29</v>
      </c>
      <c r="R7" s="86">
        <v>4</v>
      </c>
      <c r="S7" s="86">
        <v>21</v>
      </c>
      <c r="T7" s="86">
        <v>0</v>
      </c>
      <c r="U7" s="86">
        <v>0</v>
      </c>
      <c r="V7" s="86">
        <v>0</v>
      </c>
      <c r="W7" s="86">
        <v>0</v>
      </c>
      <c r="X7" s="86">
        <v>0</v>
      </c>
      <c r="Y7" s="25">
        <v>73</v>
      </c>
      <c r="Z7" s="26">
        <v>4.1095890410958908</v>
      </c>
      <c r="AA7" s="27">
        <v>22</v>
      </c>
      <c r="AB7" s="27">
        <v>123.08000000000001</v>
      </c>
      <c r="AC7" s="25">
        <v>1</v>
      </c>
    </row>
    <row r="8" spans="1:29" x14ac:dyDescent="0.25">
      <c r="A8" s="8">
        <v>3</v>
      </c>
      <c r="B8" s="100" t="s">
        <v>18</v>
      </c>
      <c r="C8" s="19"/>
      <c r="D8" s="20">
        <v>0</v>
      </c>
      <c r="E8" s="21">
        <v>4</v>
      </c>
      <c r="F8" s="22">
        <v>0</v>
      </c>
      <c r="G8" s="21">
        <v>22</v>
      </c>
      <c r="H8" s="20">
        <v>88</v>
      </c>
      <c r="I8" s="21">
        <v>63</v>
      </c>
      <c r="J8" s="21">
        <v>40</v>
      </c>
      <c r="K8" s="21">
        <v>50</v>
      </c>
      <c r="L8" s="21">
        <v>31</v>
      </c>
      <c r="M8" s="24">
        <v>298</v>
      </c>
      <c r="N8" s="81"/>
      <c r="P8" s="85">
        <v>0</v>
      </c>
      <c r="Q8" s="86">
        <v>3</v>
      </c>
      <c r="R8" s="86">
        <v>0</v>
      </c>
      <c r="S8" s="86">
        <v>8</v>
      </c>
      <c r="T8" s="86">
        <v>21</v>
      </c>
      <c r="U8" s="86">
        <v>23</v>
      </c>
      <c r="V8" s="86">
        <v>22</v>
      </c>
      <c r="W8" s="86">
        <v>22</v>
      </c>
      <c r="X8" s="86">
        <v>18</v>
      </c>
      <c r="Y8" s="25">
        <v>117</v>
      </c>
      <c r="Z8" s="26">
        <v>2.5470085470085468</v>
      </c>
      <c r="AA8" s="27">
        <v>7</v>
      </c>
      <c r="AB8" s="27">
        <v>46</v>
      </c>
      <c r="AC8" s="25">
        <v>0</v>
      </c>
    </row>
    <row r="9" spans="1:29" x14ac:dyDescent="0.25">
      <c r="A9" s="8">
        <v>9</v>
      </c>
      <c r="B9" s="100" t="s">
        <v>24</v>
      </c>
      <c r="C9" s="19"/>
      <c r="D9" s="20">
        <v>78</v>
      </c>
      <c r="E9" s="21">
        <v>79</v>
      </c>
      <c r="F9" s="22">
        <v>4</v>
      </c>
      <c r="G9" s="23">
        <v>55</v>
      </c>
      <c r="H9" s="20">
        <v>46</v>
      </c>
      <c r="I9" s="21">
        <v>0</v>
      </c>
      <c r="J9" s="21">
        <v>0</v>
      </c>
      <c r="K9" s="21">
        <v>0</v>
      </c>
      <c r="L9" s="21">
        <v>0</v>
      </c>
      <c r="M9" s="24">
        <v>262</v>
      </c>
      <c r="N9" s="81"/>
      <c r="P9" s="85">
        <v>20</v>
      </c>
      <c r="Q9" s="86">
        <v>30</v>
      </c>
      <c r="R9" s="86">
        <v>4</v>
      </c>
      <c r="S9" s="86">
        <v>21</v>
      </c>
      <c r="T9" s="86">
        <v>18</v>
      </c>
      <c r="U9" s="86">
        <v>0</v>
      </c>
      <c r="V9" s="86">
        <v>0</v>
      </c>
      <c r="W9" s="86">
        <v>0</v>
      </c>
      <c r="X9" s="86">
        <v>0</v>
      </c>
      <c r="Y9" s="25">
        <v>93</v>
      </c>
      <c r="Z9" s="26">
        <v>2.817204301075269</v>
      </c>
      <c r="AA9" s="27">
        <v>10</v>
      </c>
      <c r="AB9" s="27">
        <v>77.25</v>
      </c>
      <c r="AC9" s="25">
        <v>0</v>
      </c>
    </row>
    <row r="10" spans="1:29" x14ac:dyDescent="0.25">
      <c r="A10" s="8">
        <v>5</v>
      </c>
      <c r="B10" s="9" t="s">
        <v>20</v>
      </c>
      <c r="C10" s="19"/>
      <c r="D10" s="20">
        <v>0</v>
      </c>
      <c r="E10" s="21">
        <v>0</v>
      </c>
      <c r="F10" s="22">
        <v>0</v>
      </c>
      <c r="G10" s="21">
        <v>0</v>
      </c>
      <c r="H10" s="20">
        <v>0</v>
      </c>
      <c r="I10" s="21">
        <v>0</v>
      </c>
      <c r="J10" s="21">
        <v>64</v>
      </c>
      <c r="K10" s="21">
        <v>117</v>
      </c>
      <c r="L10" s="21">
        <v>51</v>
      </c>
      <c r="M10" s="24">
        <v>232</v>
      </c>
      <c r="P10" s="85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20</v>
      </c>
      <c r="W10" s="86">
        <v>22</v>
      </c>
      <c r="X10" s="86">
        <v>19</v>
      </c>
      <c r="Y10" s="25">
        <v>61</v>
      </c>
      <c r="Z10" s="26">
        <v>3.8032786885245899</v>
      </c>
      <c r="AA10" s="27">
        <v>14</v>
      </c>
      <c r="AB10" s="27">
        <v>12</v>
      </c>
      <c r="AC10" s="25">
        <v>0</v>
      </c>
    </row>
    <row r="11" spans="1:29" x14ac:dyDescent="0.25">
      <c r="A11" s="8">
        <v>8</v>
      </c>
      <c r="B11" s="9" t="s">
        <v>23</v>
      </c>
      <c r="C11" s="19"/>
      <c r="D11" s="20">
        <v>0</v>
      </c>
      <c r="E11" s="21">
        <v>0</v>
      </c>
      <c r="F11" s="22">
        <v>0</v>
      </c>
      <c r="G11" s="23">
        <v>0</v>
      </c>
      <c r="H11" s="20">
        <v>0</v>
      </c>
      <c r="I11" s="21">
        <v>0</v>
      </c>
      <c r="J11" s="21">
        <v>0</v>
      </c>
      <c r="K11" s="21">
        <v>128</v>
      </c>
      <c r="L11" s="21">
        <v>48</v>
      </c>
      <c r="M11" s="24">
        <v>176</v>
      </c>
      <c r="P11" s="85">
        <v>0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19</v>
      </c>
      <c r="X11" s="86">
        <v>13</v>
      </c>
      <c r="Y11" s="25">
        <v>32</v>
      </c>
      <c r="Z11" s="26">
        <v>5.5</v>
      </c>
      <c r="AA11" s="27">
        <v>7</v>
      </c>
      <c r="AB11" s="27">
        <v>14</v>
      </c>
      <c r="AC11" s="25">
        <v>0</v>
      </c>
    </row>
    <row r="12" spans="1:29" x14ac:dyDescent="0.25">
      <c r="B12" s="100" t="s">
        <v>57</v>
      </c>
      <c r="C12" s="19"/>
      <c r="D12" s="20">
        <v>107</v>
      </c>
      <c r="E12" s="21">
        <v>58</v>
      </c>
      <c r="F12" s="22">
        <v>0</v>
      </c>
      <c r="G12" s="21">
        <v>0</v>
      </c>
      <c r="H12" s="20">
        <v>0</v>
      </c>
      <c r="I12" s="21">
        <v>0</v>
      </c>
      <c r="J12" s="21">
        <v>0</v>
      </c>
      <c r="K12" s="21">
        <v>0</v>
      </c>
      <c r="L12" s="21">
        <v>0</v>
      </c>
      <c r="M12" s="24">
        <v>165</v>
      </c>
      <c r="P12" s="85">
        <v>21</v>
      </c>
      <c r="Q12" s="86">
        <v>19</v>
      </c>
      <c r="R12" s="86">
        <v>0</v>
      </c>
      <c r="S12" s="86">
        <v>0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25">
        <v>40</v>
      </c>
      <c r="Z12" s="26">
        <v>4.125</v>
      </c>
      <c r="AA12" s="27">
        <v>4</v>
      </c>
      <c r="AB12" s="27">
        <v>4</v>
      </c>
      <c r="AC12" s="25">
        <v>0</v>
      </c>
    </row>
    <row r="13" spans="1:29" x14ac:dyDescent="0.25">
      <c r="A13" s="8">
        <v>12</v>
      </c>
      <c r="B13" s="100" t="s">
        <v>27</v>
      </c>
      <c r="C13" s="19"/>
      <c r="D13" s="20">
        <v>0</v>
      </c>
      <c r="E13" s="21">
        <v>109</v>
      </c>
      <c r="F13" s="22">
        <v>9</v>
      </c>
      <c r="G13" s="23">
        <v>36</v>
      </c>
      <c r="H13" s="20">
        <v>0</v>
      </c>
      <c r="I13" s="21">
        <v>0</v>
      </c>
      <c r="J13" s="21">
        <v>0</v>
      </c>
      <c r="K13" s="21">
        <v>0</v>
      </c>
      <c r="L13" s="21">
        <v>0</v>
      </c>
      <c r="M13" s="24">
        <v>154</v>
      </c>
      <c r="N13" s="81"/>
      <c r="P13" s="85">
        <v>0</v>
      </c>
      <c r="Q13" s="86">
        <v>19</v>
      </c>
      <c r="R13" s="86">
        <v>3</v>
      </c>
      <c r="S13" s="86">
        <v>7</v>
      </c>
      <c r="T13" s="86">
        <v>0</v>
      </c>
      <c r="U13" s="86">
        <v>0</v>
      </c>
      <c r="V13" s="86">
        <v>0</v>
      </c>
      <c r="W13" s="86">
        <v>0</v>
      </c>
      <c r="X13" s="86">
        <v>0</v>
      </c>
      <c r="Y13" s="25">
        <v>29</v>
      </c>
      <c r="Z13" s="26">
        <v>5.3103448275862073</v>
      </c>
      <c r="AA13" s="27">
        <v>9</v>
      </c>
      <c r="AB13" s="27">
        <v>50</v>
      </c>
      <c r="AC13" s="25">
        <v>0</v>
      </c>
    </row>
    <row r="14" spans="1:29" x14ac:dyDescent="0.25">
      <c r="A14" s="8">
        <v>14</v>
      </c>
      <c r="B14" s="9" t="s">
        <v>29</v>
      </c>
      <c r="C14" s="19"/>
      <c r="D14" s="20">
        <v>0</v>
      </c>
      <c r="E14" s="21">
        <v>14</v>
      </c>
      <c r="F14" s="22">
        <v>6</v>
      </c>
      <c r="G14" s="21">
        <v>49</v>
      </c>
      <c r="H14" s="20">
        <v>63</v>
      </c>
      <c r="I14" s="21">
        <v>1</v>
      </c>
      <c r="J14" s="21">
        <v>0</v>
      </c>
      <c r="K14" s="21">
        <v>13</v>
      </c>
      <c r="L14" s="21">
        <v>0</v>
      </c>
      <c r="M14" s="24">
        <v>146</v>
      </c>
      <c r="N14" s="81"/>
      <c r="P14" s="85">
        <v>0</v>
      </c>
      <c r="Q14" s="86">
        <v>19</v>
      </c>
      <c r="R14" s="86">
        <v>2</v>
      </c>
      <c r="S14" s="86">
        <v>20</v>
      </c>
      <c r="T14" s="86">
        <v>22</v>
      </c>
      <c r="U14" s="86">
        <v>2</v>
      </c>
      <c r="V14" s="86">
        <v>0</v>
      </c>
      <c r="W14" s="86">
        <v>8</v>
      </c>
      <c r="X14" s="86">
        <v>0</v>
      </c>
      <c r="Y14" s="25">
        <v>73</v>
      </c>
      <c r="Z14" s="26">
        <v>2</v>
      </c>
      <c r="AA14" s="27">
        <v>13</v>
      </c>
      <c r="AB14" s="27">
        <v>65</v>
      </c>
      <c r="AC14" s="25">
        <v>0</v>
      </c>
    </row>
    <row r="15" spans="1:29" x14ac:dyDescent="0.25">
      <c r="A15" s="8">
        <v>10</v>
      </c>
      <c r="B15" s="9" t="s">
        <v>25</v>
      </c>
      <c r="C15" s="19"/>
      <c r="D15" s="20">
        <v>0</v>
      </c>
      <c r="E15" s="21">
        <v>0</v>
      </c>
      <c r="F15" s="22">
        <v>0</v>
      </c>
      <c r="G15" s="23">
        <v>0</v>
      </c>
      <c r="H15" s="20">
        <v>0</v>
      </c>
      <c r="I15" s="21">
        <v>0</v>
      </c>
      <c r="J15" s="21">
        <v>50</v>
      </c>
      <c r="K15" s="21">
        <v>92</v>
      </c>
      <c r="L15" s="21">
        <v>0</v>
      </c>
      <c r="M15" s="24">
        <v>142</v>
      </c>
      <c r="P15" s="85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</v>
      </c>
      <c r="V15" s="86">
        <v>11</v>
      </c>
      <c r="W15" s="86">
        <v>20</v>
      </c>
      <c r="X15" s="86">
        <v>0</v>
      </c>
      <c r="Y15" s="25">
        <v>31</v>
      </c>
      <c r="Z15" s="26">
        <v>4.580645161290323</v>
      </c>
      <c r="AA15" s="27">
        <v>7</v>
      </c>
      <c r="AB15" s="27">
        <v>18</v>
      </c>
      <c r="AC15" s="25">
        <v>0</v>
      </c>
    </row>
    <row r="16" spans="1:29" x14ac:dyDescent="0.25">
      <c r="A16" s="8">
        <v>13</v>
      </c>
      <c r="B16" s="9" t="s">
        <v>28</v>
      </c>
      <c r="C16" s="19"/>
      <c r="D16" s="20">
        <v>0</v>
      </c>
      <c r="E16" s="21">
        <v>0</v>
      </c>
      <c r="F16" s="22">
        <v>0</v>
      </c>
      <c r="G16" s="21">
        <v>0</v>
      </c>
      <c r="H16" s="20">
        <v>0</v>
      </c>
      <c r="I16" s="21">
        <v>78</v>
      </c>
      <c r="J16" s="21">
        <v>61</v>
      </c>
      <c r="K16" s="21">
        <v>0</v>
      </c>
      <c r="L16" s="21">
        <v>0</v>
      </c>
      <c r="M16" s="24">
        <v>139</v>
      </c>
      <c r="N16" s="81"/>
      <c r="P16" s="85">
        <v>0</v>
      </c>
      <c r="Q16" s="86">
        <v>0</v>
      </c>
      <c r="R16" s="86">
        <v>0</v>
      </c>
      <c r="S16" s="86">
        <v>0</v>
      </c>
      <c r="T16" s="86">
        <v>0</v>
      </c>
      <c r="U16" s="86">
        <v>24</v>
      </c>
      <c r="V16" s="86">
        <v>16</v>
      </c>
      <c r="W16" s="86">
        <v>0</v>
      </c>
      <c r="X16" s="86">
        <v>0</v>
      </c>
      <c r="Y16" s="25">
        <v>40</v>
      </c>
      <c r="Z16" s="26">
        <v>3.4750000000000001</v>
      </c>
      <c r="AA16" s="27">
        <v>10</v>
      </c>
      <c r="AB16" s="27">
        <v>14</v>
      </c>
      <c r="AC16" s="25">
        <v>0</v>
      </c>
    </row>
    <row r="17" spans="1:29" x14ac:dyDescent="0.25">
      <c r="A17" s="8">
        <v>11</v>
      </c>
      <c r="B17" s="9" t="s">
        <v>26</v>
      </c>
      <c r="C17" s="19"/>
      <c r="D17" s="20">
        <v>0</v>
      </c>
      <c r="E17" s="21">
        <v>0</v>
      </c>
      <c r="F17" s="22">
        <v>0</v>
      </c>
      <c r="G17" s="21">
        <v>0</v>
      </c>
      <c r="H17" s="20">
        <v>0</v>
      </c>
      <c r="I17" s="21">
        <v>0</v>
      </c>
      <c r="J17" s="21">
        <v>0</v>
      </c>
      <c r="K17" s="21">
        <v>21</v>
      </c>
      <c r="L17" s="21">
        <v>113</v>
      </c>
      <c r="M17" s="24">
        <v>134</v>
      </c>
      <c r="P17" s="85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0</v>
      </c>
      <c r="W17" s="86">
        <v>10</v>
      </c>
      <c r="X17" s="86">
        <v>21</v>
      </c>
      <c r="Y17" s="25">
        <v>31</v>
      </c>
      <c r="Z17" s="26">
        <v>4.32258064516129</v>
      </c>
      <c r="AA17" s="27">
        <v>15</v>
      </c>
      <c r="AB17" s="27">
        <v>46.17</v>
      </c>
      <c r="AC17" s="25">
        <v>0</v>
      </c>
    </row>
    <row r="18" spans="1:29" x14ac:dyDescent="0.25">
      <c r="A18" s="8">
        <v>15</v>
      </c>
      <c r="B18" s="9" t="s">
        <v>30</v>
      </c>
      <c r="C18" s="19"/>
      <c r="D18" s="20">
        <v>0</v>
      </c>
      <c r="E18" s="21">
        <v>0</v>
      </c>
      <c r="F18" s="22">
        <v>0</v>
      </c>
      <c r="G18" s="23">
        <v>0</v>
      </c>
      <c r="H18" s="20">
        <v>0</v>
      </c>
      <c r="I18" s="21">
        <v>0</v>
      </c>
      <c r="J18" s="21">
        <v>128</v>
      </c>
      <c r="K18" s="21">
        <v>0</v>
      </c>
      <c r="L18" s="21">
        <v>0</v>
      </c>
      <c r="M18" s="24">
        <v>128</v>
      </c>
      <c r="P18" s="85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17</v>
      </c>
      <c r="W18" s="86">
        <v>0</v>
      </c>
      <c r="X18" s="86">
        <v>0</v>
      </c>
      <c r="Y18" s="25">
        <v>17</v>
      </c>
      <c r="Z18" s="26">
        <v>7.5294117647058822</v>
      </c>
      <c r="AA18" s="27">
        <v>11</v>
      </c>
      <c r="AB18" s="27">
        <v>28</v>
      </c>
      <c r="AC18" s="25">
        <v>0</v>
      </c>
    </row>
    <row r="19" spans="1:29" x14ac:dyDescent="0.25">
      <c r="A19" s="8">
        <v>16</v>
      </c>
      <c r="B19" s="9" t="s">
        <v>31</v>
      </c>
      <c r="C19" s="19"/>
      <c r="D19" s="20">
        <v>0</v>
      </c>
      <c r="E19" s="21">
        <v>0</v>
      </c>
      <c r="F19" s="22">
        <v>0</v>
      </c>
      <c r="G19" s="21">
        <v>0</v>
      </c>
      <c r="H19" s="20">
        <v>0</v>
      </c>
      <c r="I19" s="21">
        <v>66</v>
      </c>
      <c r="J19" s="21">
        <v>38</v>
      </c>
      <c r="K19" s="21">
        <v>0</v>
      </c>
      <c r="L19" s="21">
        <v>0</v>
      </c>
      <c r="M19" s="24">
        <v>104</v>
      </c>
      <c r="N19" s="81"/>
      <c r="P19" s="85">
        <v>0</v>
      </c>
      <c r="Q19" s="86">
        <v>0</v>
      </c>
      <c r="R19" s="86">
        <v>0</v>
      </c>
      <c r="S19" s="86">
        <v>0</v>
      </c>
      <c r="T19" s="86">
        <v>0</v>
      </c>
      <c r="U19" s="86">
        <v>23</v>
      </c>
      <c r="V19" s="86">
        <v>22</v>
      </c>
      <c r="W19" s="86">
        <v>0</v>
      </c>
      <c r="X19" s="86">
        <v>0</v>
      </c>
      <c r="Y19" s="25">
        <v>45</v>
      </c>
      <c r="Z19" s="26">
        <v>2.3111111111111109</v>
      </c>
      <c r="AA19" s="27">
        <v>6</v>
      </c>
      <c r="AB19" s="27">
        <v>22</v>
      </c>
      <c r="AC19" s="25">
        <v>0</v>
      </c>
    </row>
    <row r="20" spans="1:29" x14ac:dyDescent="0.25">
      <c r="B20" s="100" t="s">
        <v>50</v>
      </c>
      <c r="C20" s="19"/>
      <c r="D20" s="20">
        <v>67</v>
      </c>
      <c r="E20" s="21">
        <v>36</v>
      </c>
      <c r="F20" s="22">
        <v>1</v>
      </c>
      <c r="G20" s="23">
        <v>0</v>
      </c>
      <c r="H20" s="20">
        <v>0</v>
      </c>
      <c r="I20" s="21">
        <v>0</v>
      </c>
      <c r="J20" s="21">
        <v>0</v>
      </c>
      <c r="K20" s="21">
        <v>0</v>
      </c>
      <c r="L20" s="21">
        <v>0</v>
      </c>
      <c r="M20" s="24">
        <v>104</v>
      </c>
      <c r="N20" s="81"/>
      <c r="P20" s="85">
        <v>20</v>
      </c>
      <c r="Q20" s="86">
        <v>16</v>
      </c>
      <c r="R20" s="86">
        <v>1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25">
        <v>37</v>
      </c>
      <c r="Z20" s="26">
        <v>2.810810810810811</v>
      </c>
      <c r="AA20" s="27">
        <v>0</v>
      </c>
      <c r="AB20" s="27">
        <v>16</v>
      </c>
      <c r="AC20" s="25">
        <v>0</v>
      </c>
    </row>
    <row r="21" spans="1:29" x14ac:dyDescent="0.25">
      <c r="A21" s="8">
        <v>17</v>
      </c>
      <c r="B21" s="9" t="s">
        <v>32</v>
      </c>
      <c r="C21" s="19"/>
      <c r="D21" s="20">
        <v>0</v>
      </c>
      <c r="E21" s="21">
        <v>0</v>
      </c>
      <c r="F21" s="22">
        <v>0</v>
      </c>
      <c r="G21" s="21">
        <v>0</v>
      </c>
      <c r="H21" s="20">
        <v>0</v>
      </c>
      <c r="I21" s="21">
        <v>100</v>
      </c>
      <c r="J21" s="21">
        <v>0</v>
      </c>
      <c r="K21" s="21">
        <v>0</v>
      </c>
      <c r="L21" s="21">
        <v>0</v>
      </c>
      <c r="M21" s="24">
        <v>100</v>
      </c>
      <c r="N21" s="81"/>
      <c r="P21" s="85">
        <v>0</v>
      </c>
      <c r="Q21" s="86">
        <v>0</v>
      </c>
      <c r="R21" s="86">
        <v>0</v>
      </c>
      <c r="S21" s="86">
        <v>0</v>
      </c>
      <c r="T21" s="86">
        <v>0</v>
      </c>
      <c r="U21" s="86">
        <v>20</v>
      </c>
      <c r="V21" s="86">
        <v>0</v>
      </c>
      <c r="W21" s="86">
        <v>0</v>
      </c>
      <c r="X21" s="86">
        <v>0</v>
      </c>
      <c r="Y21" s="25">
        <v>20</v>
      </c>
      <c r="Z21" s="26">
        <v>5</v>
      </c>
      <c r="AA21" s="27">
        <v>4</v>
      </c>
      <c r="AB21" s="27">
        <v>6</v>
      </c>
      <c r="AC21" s="25">
        <v>0</v>
      </c>
    </row>
    <row r="22" spans="1:29" x14ac:dyDescent="0.25">
      <c r="A22" s="8">
        <v>18</v>
      </c>
      <c r="B22" s="9" t="s">
        <v>33</v>
      </c>
      <c r="C22" s="19"/>
      <c r="D22" s="20">
        <v>0</v>
      </c>
      <c r="E22" s="21">
        <v>0</v>
      </c>
      <c r="F22" s="22">
        <v>0</v>
      </c>
      <c r="G22" s="23">
        <v>0</v>
      </c>
      <c r="H22" s="20">
        <v>0</v>
      </c>
      <c r="I22" s="21">
        <v>0</v>
      </c>
      <c r="J22" s="21">
        <v>0</v>
      </c>
      <c r="K22" s="21">
        <v>57</v>
      </c>
      <c r="L22" s="21">
        <v>40</v>
      </c>
      <c r="M22" s="24">
        <v>97</v>
      </c>
      <c r="P22" s="85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17</v>
      </c>
      <c r="X22" s="86">
        <v>11</v>
      </c>
      <c r="Y22" s="25">
        <v>28</v>
      </c>
      <c r="Z22" s="26">
        <v>3.4642857142857144</v>
      </c>
      <c r="AA22" s="27">
        <v>6</v>
      </c>
      <c r="AB22" s="27">
        <v>10</v>
      </c>
      <c r="AC22" s="25">
        <v>0</v>
      </c>
    </row>
    <row r="23" spans="1:29" x14ac:dyDescent="0.25">
      <c r="A23" s="8">
        <v>21</v>
      </c>
      <c r="B23" s="9" t="s">
        <v>36</v>
      </c>
      <c r="C23" s="19"/>
      <c r="D23" s="20">
        <v>0</v>
      </c>
      <c r="E23" s="21">
        <v>0</v>
      </c>
      <c r="F23" s="22">
        <v>0</v>
      </c>
      <c r="G23" s="21">
        <v>0</v>
      </c>
      <c r="H23" s="20">
        <v>0</v>
      </c>
      <c r="I23" s="21">
        <v>84</v>
      </c>
      <c r="J23" s="21">
        <v>1</v>
      </c>
      <c r="K23" s="21">
        <v>0</v>
      </c>
      <c r="L23" s="21">
        <v>0</v>
      </c>
      <c r="M23" s="24">
        <v>85</v>
      </c>
      <c r="N23" s="81"/>
      <c r="P23" s="85">
        <v>0</v>
      </c>
      <c r="Q23" s="86">
        <v>0</v>
      </c>
      <c r="R23" s="86">
        <v>0</v>
      </c>
      <c r="S23" s="86">
        <v>0</v>
      </c>
      <c r="T23" s="86">
        <v>0</v>
      </c>
      <c r="U23" s="86">
        <v>24</v>
      </c>
      <c r="V23" s="86">
        <v>3</v>
      </c>
      <c r="W23" s="86">
        <v>0</v>
      </c>
      <c r="X23" s="86">
        <v>0</v>
      </c>
      <c r="Y23" s="25">
        <v>27</v>
      </c>
      <c r="Z23" s="26">
        <v>3.1481481481481484</v>
      </c>
      <c r="AA23" s="27">
        <v>1</v>
      </c>
      <c r="AB23" s="27">
        <v>6</v>
      </c>
      <c r="AC23" s="25">
        <v>0</v>
      </c>
    </row>
    <row r="24" spans="1:29" x14ac:dyDescent="0.25">
      <c r="A24" s="8">
        <v>26</v>
      </c>
      <c r="B24" s="100" t="s">
        <v>41</v>
      </c>
      <c r="C24" s="19"/>
      <c r="D24" s="20">
        <v>21</v>
      </c>
      <c r="E24" s="21">
        <v>0</v>
      </c>
      <c r="F24" s="22">
        <v>0</v>
      </c>
      <c r="G24" s="23">
        <v>2</v>
      </c>
      <c r="H24" s="20">
        <v>32</v>
      </c>
      <c r="I24" s="21">
        <v>8</v>
      </c>
      <c r="J24" s="21">
        <v>0</v>
      </c>
      <c r="K24" s="21">
        <v>8</v>
      </c>
      <c r="L24" s="21">
        <v>9</v>
      </c>
      <c r="M24" s="24">
        <v>80</v>
      </c>
      <c r="N24" s="81"/>
      <c r="P24" s="85">
        <v>15</v>
      </c>
      <c r="Q24" s="86">
        <v>0</v>
      </c>
      <c r="R24" s="86">
        <v>0</v>
      </c>
      <c r="S24" s="86">
        <v>1</v>
      </c>
      <c r="T24" s="86">
        <v>9</v>
      </c>
      <c r="U24" s="86">
        <v>4</v>
      </c>
      <c r="V24" s="86">
        <v>0</v>
      </c>
      <c r="W24" s="86">
        <v>4</v>
      </c>
      <c r="X24" s="86">
        <v>8</v>
      </c>
      <c r="Y24" s="25">
        <v>41</v>
      </c>
      <c r="Z24" s="26">
        <v>1.9512195121951219</v>
      </c>
      <c r="AA24" s="27">
        <v>9</v>
      </c>
      <c r="AB24" s="27">
        <v>12</v>
      </c>
      <c r="AC24" s="25">
        <v>0</v>
      </c>
    </row>
    <row r="25" spans="1:29" x14ac:dyDescent="0.25">
      <c r="A25" s="8">
        <v>19</v>
      </c>
      <c r="B25" s="9" t="s">
        <v>34</v>
      </c>
      <c r="C25" s="19"/>
      <c r="D25" s="20">
        <v>0</v>
      </c>
      <c r="E25" s="21">
        <v>0</v>
      </c>
      <c r="F25" s="22">
        <v>0</v>
      </c>
      <c r="G25" s="21">
        <v>0</v>
      </c>
      <c r="H25" s="20">
        <v>0</v>
      </c>
      <c r="I25" s="21">
        <v>0</v>
      </c>
      <c r="J25" s="21">
        <v>0</v>
      </c>
      <c r="K25" s="21">
        <v>33</v>
      </c>
      <c r="L25" s="21">
        <v>46</v>
      </c>
      <c r="M25" s="24">
        <v>79</v>
      </c>
      <c r="P25" s="85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15</v>
      </c>
      <c r="X25" s="86">
        <v>11</v>
      </c>
      <c r="Y25" s="25">
        <v>26</v>
      </c>
      <c r="Z25" s="26">
        <v>3.0384615384615383</v>
      </c>
      <c r="AA25" s="27">
        <v>13</v>
      </c>
      <c r="AB25" s="27">
        <v>18</v>
      </c>
      <c r="AC25" s="25">
        <v>0</v>
      </c>
    </row>
    <row r="26" spans="1:29" x14ac:dyDescent="0.25">
      <c r="A26" s="8">
        <v>22</v>
      </c>
      <c r="B26" s="9" t="s">
        <v>37</v>
      </c>
      <c r="C26" s="19"/>
      <c r="D26" s="20">
        <v>0</v>
      </c>
      <c r="E26" s="21">
        <v>0</v>
      </c>
      <c r="F26" s="22">
        <v>0</v>
      </c>
      <c r="G26" s="23">
        <v>0</v>
      </c>
      <c r="H26" s="20">
        <v>0</v>
      </c>
      <c r="I26" s="21">
        <v>0</v>
      </c>
      <c r="J26" s="21">
        <v>2</v>
      </c>
      <c r="K26" s="21">
        <v>22</v>
      </c>
      <c r="L26" s="21">
        <v>51</v>
      </c>
      <c r="M26" s="24">
        <v>75</v>
      </c>
      <c r="P26" s="85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4</v>
      </c>
      <c r="W26" s="86">
        <v>17</v>
      </c>
      <c r="X26" s="86">
        <v>22</v>
      </c>
      <c r="Y26" s="25">
        <v>43</v>
      </c>
      <c r="Z26" s="26">
        <v>1.7441860465116279</v>
      </c>
      <c r="AA26" s="27">
        <v>2</v>
      </c>
      <c r="AB26" s="27">
        <v>12</v>
      </c>
      <c r="AC26" s="25">
        <v>0</v>
      </c>
    </row>
    <row r="27" spans="1:29" x14ac:dyDescent="0.25">
      <c r="B27" s="100" t="s">
        <v>96</v>
      </c>
      <c r="C27" s="19"/>
      <c r="D27" s="20">
        <v>73</v>
      </c>
      <c r="E27" s="21"/>
      <c r="F27" s="22"/>
      <c r="G27" s="21"/>
      <c r="H27" s="20"/>
      <c r="I27" s="21"/>
      <c r="J27" s="21"/>
      <c r="K27" s="21"/>
      <c r="L27" s="21"/>
      <c r="M27" s="24">
        <v>73</v>
      </c>
      <c r="P27" s="85">
        <v>19</v>
      </c>
      <c r="Q27" s="86"/>
      <c r="R27" s="86"/>
      <c r="S27" s="86"/>
      <c r="T27" s="86"/>
      <c r="U27" s="86"/>
      <c r="V27" s="86"/>
      <c r="W27" s="86"/>
      <c r="X27" s="86"/>
      <c r="Y27" s="25">
        <v>19</v>
      </c>
      <c r="Z27" s="26">
        <v>3.8421052631578947</v>
      </c>
      <c r="AA27" s="27">
        <v>0</v>
      </c>
      <c r="AB27" s="27">
        <v>8</v>
      </c>
      <c r="AC27" s="25">
        <v>0</v>
      </c>
    </row>
    <row r="28" spans="1:29" x14ac:dyDescent="0.25">
      <c r="A28" s="8">
        <v>23</v>
      </c>
      <c r="B28" s="9" t="s">
        <v>38</v>
      </c>
      <c r="C28" s="19"/>
      <c r="D28" s="20">
        <v>0</v>
      </c>
      <c r="E28" s="21">
        <v>0</v>
      </c>
      <c r="F28" s="22">
        <v>11</v>
      </c>
      <c r="G28" s="23">
        <v>58</v>
      </c>
      <c r="H28" s="20">
        <v>0</v>
      </c>
      <c r="I28" s="21">
        <v>0</v>
      </c>
      <c r="J28" s="21">
        <v>0</v>
      </c>
      <c r="K28" s="21">
        <v>0</v>
      </c>
      <c r="L28" s="21">
        <v>0</v>
      </c>
      <c r="M28" s="24">
        <v>69</v>
      </c>
      <c r="N28" s="81"/>
      <c r="P28" s="85">
        <v>0</v>
      </c>
      <c r="Q28" s="86">
        <v>0</v>
      </c>
      <c r="R28" s="86">
        <v>3</v>
      </c>
      <c r="S28" s="86">
        <v>14</v>
      </c>
      <c r="T28" s="86">
        <v>0</v>
      </c>
      <c r="U28" s="86">
        <v>0</v>
      </c>
      <c r="V28" s="86">
        <v>0</v>
      </c>
      <c r="W28" s="86">
        <v>0</v>
      </c>
      <c r="X28" s="86">
        <v>0</v>
      </c>
      <c r="Y28" s="25">
        <v>17</v>
      </c>
      <c r="Z28" s="26">
        <v>4.0588235294117645</v>
      </c>
      <c r="AA28" s="27">
        <v>5</v>
      </c>
      <c r="AB28" s="27">
        <v>8</v>
      </c>
      <c r="AC28" s="25">
        <v>0</v>
      </c>
    </row>
    <row r="29" spans="1:29" x14ac:dyDescent="0.25">
      <c r="A29" s="8">
        <v>24</v>
      </c>
      <c r="B29" s="9" t="s">
        <v>39</v>
      </c>
      <c r="C29" s="19"/>
      <c r="D29" s="20">
        <v>0</v>
      </c>
      <c r="E29" s="21">
        <v>0</v>
      </c>
      <c r="F29" s="22">
        <v>0</v>
      </c>
      <c r="G29" s="21">
        <v>0</v>
      </c>
      <c r="H29" s="20">
        <v>0</v>
      </c>
      <c r="I29" s="21">
        <v>0</v>
      </c>
      <c r="J29" s="21">
        <v>0</v>
      </c>
      <c r="K29" s="21">
        <v>0</v>
      </c>
      <c r="L29" s="21">
        <v>66</v>
      </c>
      <c r="M29" s="24">
        <v>66</v>
      </c>
      <c r="P29" s="85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24</v>
      </c>
      <c r="Y29" s="25">
        <v>24</v>
      </c>
      <c r="Z29" s="26">
        <v>2.75</v>
      </c>
      <c r="AA29" s="27">
        <v>0</v>
      </c>
      <c r="AB29" s="27">
        <v>6</v>
      </c>
      <c r="AC29" s="25">
        <v>0</v>
      </c>
    </row>
    <row r="30" spans="1:29" x14ac:dyDescent="0.25">
      <c r="A30" s="8">
        <v>25</v>
      </c>
      <c r="B30" s="9" t="s">
        <v>40</v>
      </c>
      <c r="C30" s="19"/>
      <c r="D30" s="20">
        <v>0</v>
      </c>
      <c r="E30" s="21">
        <v>0</v>
      </c>
      <c r="F30" s="22">
        <v>0</v>
      </c>
      <c r="G30" s="23">
        <v>0</v>
      </c>
      <c r="H30" s="20">
        <v>0</v>
      </c>
      <c r="I30" s="21">
        <v>0</v>
      </c>
      <c r="J30" s="21">
        <v>4</v>
      </c>
      <c r="K30" s="21">
        <v>26</v>
      </c>
      <c r="L30" s="21">
        <v>31</v>
      </c>
      <c r="M30" s="24">
        <v>61</v>
      </c>
      <c r="P30" s="85">
        <v>0</v>
      </c>
      <c r="Q30" s="86">
        <v>0</v>
      </c>
      <c r="R30" s="86">
        <v>0</v>
      </c>
      <c r="S30" s="86">
        <v>0</v>
      </c>
      <c r="T30" s="86">
        <v>0</v>
      </c>
      <c r="U30" s="86">
        <v>0</v>
      </c>
      <c r="V30" s="86">
        <v>6</v>
      </c>
      <c r="W30" s="86">
        <v>21</v>
      </c>
      <c r="X30" s="86">
        <v>21</v>
      </c>
      <c r="Y30" s="25">
        <v>48</v>
      </c>
      <c r="Z30" s="26">
        <v>1.2708333333333333</v>
      </c>
      <c r="AA30" s="27">
        <v>17</v>
      </c>
      <c r="AB30" s="27">
        <v>56</v>
      </c>
      <c r="AC30" s="25">
        <v>0</v>
      </c>
    </row>
    <row r="31" spans="1:29" x14ac:dyDescent="0.25">
      <c r="A31" s="8">
        <v>27</v>
      </c>
      <c r="B31" s="9" t="s">
        <v>42</v>
      </c>
      <c r="C31" s="19"/>
      <c r="D31" s="20">
        <v>0</v>
      </c>
      <c r="E31" s="21">
        <v>0</v>
      </c>
      <c r="F31" s="22">
        <v>0</v>
      </c>
      <c r="G31" s="21">
        <v>0</v>
      </c>
      <c r="H31" s="20">
        <v>0</v>
      </c>
      <c r="I31" s="21">
        <v>0</v>
      </c>
      <c r="J31" s="21">
        <v>59</v>
      </c>
      <c r="K31" s="21">
        <v>0</v>
      </c>
      <c r="L31" s="21">
        <v>0</v>
      </c>
      <c r="M31" s="24">
        <v>59</v>
      </c>
      <c r="P31" s="85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22</v>
      </c>
      <c r="W31" s="86">
        <v>0</v>
      </c>
      <c r="X31" s="86">
        <v>0</v>
      </c>
      <c r="Y31" s="25">
        <v>22</v>
      </c>
      <c r="Z31" s="26">
        <v>2.6818181818181817</v>
      </c>
      <c r="AA31" s="27">
        <v>13</v>
      </c>
      <c r="AB31" s="27">
        <v>12.1</v>
      </c>
      <c r="AC31" s="25">
        <v>0</v>
      </c>
    </row>
    <row r="32" spans="1:29" x14ac:dyDescent="0.25">
      <c r="A32" s="8">
        <v>28</v>
      </c>
      <c r="B32" s="9" t="s">
        <v>43</v>
      </c>
      <c r="C32" s="19"/>
      <c r="D32" s="20">
        <v>0</v>
      </c>
      <c r="E32" s="21">
        <v>0</v>
      </c>
      <c r="F32" s="22">
        <v>0</v>
      </c>
      <c r="G32" s="21">
        <v>0</v>
      </c>
      <c r="H32" s="20">
        <v>0</v>
      </c>
      <c r="I32" s="21">
        <v>0</v>
      </c>
      <c r="J32" s="21">
        <v>54</v>
      </c>
      <c r="K32" s="21">
        <v>0</v>
      </c>
      <c r="L32" s="21">
        <v>0</v>
      </c>
      <c r="M32" s="24">
        <v>54</v>
      </c>
      <c r="P32" s="85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17</v>
      </c>
      <c r="W32" s="86">
        <v>0</v>
      </c>
      <c r="X32" s="86">
        <v>0</v>
      </c>
      <c r="Y32" s="25">
        <v>17</v>
      </c>
      <c r="Z32" s="26">
        <v>3.1764705882352939</v>
      </c>
      <c r="AA32" s="27">
        <v>3</v>
      </c>
      <c r="AB32" s="27">
        <v>4</v>
      </c>
      <c r="AC32" s="25">
        <v>0</v>
      </c>
    </row>
    <row r="33" spans="1:29" x14ac:dyDescent="0.25">
      <c r="B33" s="100" t="s">
        <v>51</v>
      </c>
      <c r="C33" s="19"/>
      <c r="D33" s="20">
        <v>1</v>
      </c>
      <c r="E33" s="21">
        <v>33</v>
      </c>
      <c r="F33" s="22">
        <v>4</v>
      </c>
      <c r="G33" s="23">
        <v>0</v>
      </c>
      <c r="H33" s="20">
        <v>0</v>
      </c>
      <c r="I33" s="21">
        <v>0</v>
      </c>
      <c r="J33" s="21">
        <v>0</v>
      </c>
      <c r="K33" s="21">
        <v>0</v>
      </c>
      <c r="L33" s="21">
        <v>0</v>
      </c>
      <c r="M33" s="24">
        <v>38</v>
      </c>
      <c r="N33" s="81"/>
      <c r="P33" s="85">
        <v>2</v>
      </c>
      <c r="Q33" s="86">
        <v>27</v>
      </c>
      <c r="R33" s="86">
        <v>3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25">
        <v>32</v>
      </c>
      <c r="Z33" s="26">
        <v>1.1875</v>
      </c>
      <c r="AA33" s="27">
        <v>1</v>
      </c>
      <c r="AB33" s="27">
        <v>4</v>
      </c>
      <c r="AC33" s="25">
        <v>0</v>
      </c>
    </row>
    <row r="34" spans="1:29" x14ac:dyDescent="0.25">
      <c r="B34" s="100" t="s">
        <v>63</v>
      </c>
      <c r="C34" s="19"/>
      <c r="D34" s="20">
        <v>28</v>
      </c>
      <c r="E34" s="21">
        <v>0</v>
      </c>
      <c r="F34" s="22">
        <v>4</v>
      </c>
      <c r="G34" s="21">
        <v>0</v>
      </c>
      <c r="H34" s="20">
        <v>0</v>
      </c>
      <c r="I34" s="21">
        <v>0</v>
      </c>
      <c r="J34" s="21">
        <v>0</v>
      </c>
      <c r="K34" s="21">
        <v>3</v>
      </c>
      <c r="L34" s="21">
        <v>3</v>
      </c>
      <c r="M34" s="24">
        <v>38</v>
      </c>
      <c r="N34" s="81"/>
      <c r="P34" s="85">
        <v>16</v>
      </c>
      <c r="Q34" s="86">
        <v>0</v>
      </c>
      <c r="R34" s="86">
        <v>3</v>
      </c>
      <c r="S34" s="86">
        <v>0</v>
      </c>
      <c r="T34" s="86">
        <v>0</v>
      </c>
      <c r="U34" s="86">
        <v>0</v>
      </c>
      <c r="V34" s="86">
        <v>0</v>
      </c>
      <c r="W34" s="86">
        <v>2</v>
      </c>
      <c r="X34" s="86">
        <v>3</v>
      </c>
      <c r="Y34" s="25">
        <v>24</v>
      </c>
      <c r="Z34" s="26">
        <v>1.5833333333333333</v>
      </c>
      <c r="AA34" s="27">
        <v>3</v>
      </c>
      <c r="AB34" s="27">
        <v>12</v>
      </c>
      <c r="AC34" s="25">
        <v>0</v>
      </c>
    </row>
    <row r="35" spans="1:29" x14ac:dyDescent="0.25">
      <c r="A35" s="8">
        <v>29</v>
      </c>
      <c r="B35" s="9" t="s">
        <v>44</v>
      </c>
      <c r="C35" s="19"/>
      <c r="D35" s="20">
        <v>0</v>
      </c>
      <c r="E35" s="21">
        <v>0</v>
      </c>
      <c r="F35" s="22">
        <v>0</v>
      </c>
      <c r="G35" s="23">
        <v>36</v>
      </c>
      <c r="H35" s="20">
        <v>0</v>
      </c>
      <c r="I35" s="21">
        <v>0</v>
      </c>
      <c r="J35" s="21">
        <v>0</v>
      </c>
      <c r="K35" s="21">
        <v>0</v>
      </c>
      <c r="L35" s="21">
        <v>0</v>
      </c>
      <c r="M35" s="24">
        <v>36</v>
      </c>
      <c r="N35" s="81"/>
      <c r="P35" s="85">
        <v>0</v>
      </c>
      <c r="Q35" s="86">
        <v>0</v>
      </c>
      <c r="R35" s="86">
        <v>0</v>
      </c>
      <c r="S35" s="86">
        <v>15</v>
      </c>
      <c r="T35" s="86">
        <v>4</v>
      </c>
      <c r="U35" s="86">
        <v>0</v>
      </c>
      <c r="V35" s="86">
        <v>0</v>
      </c>
      <c r="W35" s="86">
        <v>0</v>
      </c>
      <c r="X35" s="86">
        <v>0</v>
      </c>
      <c r="Y35" s="25">
        <v>19</v>
      </c>
      <c r="Z35" s="26">
        <v>1.8947368421052631</v>
      </c>
      <c r="AA35" s="27">
        <v>4</v>
      </c>
      <c r="AB35" s="27">
        <v>6</v>
      </c>
      <c r="AC35" s="25">
        <v>0</v>
      </c>
    </row>
    <row r="36" spans="1:29" x14ac:dyDescent="0.25">
      <c r="B36" s="100" t="s">
        <v>97</v>
      </c>
      <c r="C36" s="19"/>
      <c r="D36" s="20">
        <v>35</v>
      </c>
      <c r="E36" s="21"/>
      <c r="F36" s="22"/>
      <c r="G36" s="21"/>
      <c r="H36" s="20"/>
      <c r="I36" s="21"/>
      <c r="J36" s="21"/>
      <c r="K36" s="21"/>
      <c r="L36" s="21"/>
      <c r="M36" s="24">
        <v>35</v>
      </c>
      <c r="P36" s="85">
        <v>10</v>
      </c>
      <c r="Q36" s="86"/>
      <c r="R36" s="86"/>
      <c r="S36" s="86"/>
      <c r="T36" s="86"/>
      <c r="U36" s="86"/>
      <c r="V36" s="86"/>
      <c r="W36" s="86"/>
      <c r="X36" s="86"/>
      <c r="Y36" s="25">
        <v>10</v>
      </c>
      <c r="Z36" s="26">
        <v>3.5</v>
      </c>
      <c r="AA36" s="27">
        <v>1</v>
      </c>
      <c r="AB36" s="27">
        <v>2</v>
      </c>
      <c r="AC36" s="25">
        <v>0</v>
      </c>
    </row>
    <row r="37" spans="1:29" x14ac:dyDescent="0.25">
      <c r="B37" s="9" t="s">
        <v>46</v>
      </c>
      <c r="C37" s="19"/>
      <c r="D37" s="20">
        <v>0</v>
      </c>
      <c r="E37" s="21">
        <v>0</v>
      </c>
      <c r="F37" s="22">
        <v>0</v>
      </c>
      <c r="G37" s="23">
        <v>0</v>
      </c>
      <c r="H37" s="20">
        <v>0</v>
      </c>
      <c r="I37" s="21">
        <v>0</v>
      </c>
      <c r="J37" s="21">
        <v>0</v>
      </c>
      <c r="K37" s="21">
        <v>34</v>
      </c>
      <c r="L37" s="21">
        <v>0</v>
      </c>
      <c r="M37" s="24">
        <v>34</v>
      </c>
      <c r="P37" s="85">
        <v>0</v>
      </c>
      <c r="Q37" s="86">
        <v>0</v>
      </c>
      <c r="R37" s="86">
        <v>0</v>
      </c>
      <c r="S37" s="86">
        <v>0</v>
      </c>
      <c r="T37" s="86">
        <v>0</v>
      </c>
      <c r="U37" s="86">
        <v>0</v>
      </c>
      <c r="V37" s="86">
        <v>0</v>
      </c>
      <c r="W37" s="86">
        <v>15</v>
      </c>
      <c r="X37" s="86">
        <v>0</v>
      </c>
      <c r="Y37" s="25">
        <v>15</v>
      </c>
      <c r="Z37" s="26">
        <v>2.2666666666666666</v>
      </c>
      <c r="AA37" s="27">
        <v>2</v>
      </c>
      <c r="AB37" s="27">
        <v>4</v>
      </c>
      <c r="AC37" s="25">
        <v>0</v>
      </c>
    </row>
    <row r="38" spans="1:29" x14ac:dyDescent="0.25">
      <c r="B38" s="9" t="s">
        <v>47</v>
      </c>
      <c r="C38" s="19"/>
      <c r="D38" s="20">
        <v>0</v>
      </c>
      <c r="E38" s="21">
        <v>0</v>
      </c>
      <c r="F38" s="22">
        <v>0</v>
      </c>
      <c r="G38" s="21">
        <v>7</v>
      </c>
      <c r="H38" s="20">
        <v>16</v>
      </c>
      <c r="I38" s="21">
        <v>5</v>
      </c>
      <c r="J38" s="21">
        <v>5</v>
      </c>
      <c r="K38" s="21">
        <v>0</v>
      </c>
      <c r="L38" s="21">
        <v>0</v>
      </c>
      <c r="M38" s="24">
        <v>33</v>
      </c>
      <c r="N38" s="81"/>
      <c r="P38" s="85">
        <v>0</v>
      </c>
      <c r="Q38" s="86">
        <v>0</v>
      </c>
      <c r="R38" s="86">
        <v>0</v>
      </c>
      <c r="S38" s="86">
        <v>9</v>
      </c>
      <c r="T38" s="86">
        <v>16</v>
      </c>
      <c r="U38" s="86">
        <v>7</v>
      </c>
      <c r="V38" s="86">
        <v>7</v>
      </c>
      <c r="W38" s="86">
        <v>0</v>
      </c>
      <c r="X38" s="86">
        <v>0</v>
      </c>
      <c r="Y38" s="25">
        <v>39</v>
      </c>
      <c r="Z38" s="26">
        <v>0.84615384615384615</v>
      </c>
      <c r="AA38" s="27">
        <v>7</v>
      </c>
      <c r="AB38" s="27">
        <v>14</v>
      </c>
      <c r="AC38" s="25">
        <v>0</v>
      </c>
    </row>
    <row r="39" spans="1:29" x14ac:dyDescent="0.25">
      <c r="B39" s="9" t="s">
        <v>48</v>
      </c>
      <c r="C39" s="19"/>
      <c r="D39" s="20">
        <v>0</v>
      </c>
      <c r="E39" s="21">
        <v>0</v>
      </c>
      <c r="F39" s="22">
        <v>0</v>
      </c>
      <c r="G39" s="23">
        <v>0</v>
      </c>
      <c r="H39" s="20">
        <v>0</v>
      </c>
      <c r="I39" s="21">
        <v>33</v>
      </c>
      <c r="J39" s="21">
        <v>0</v>
      </c>
      <c r="K39" s="21">
        <v>0</v>
      </c>
      <c r="L39" s="21">
        <v>0</v>
      </c>
      <c r="M39" s="24">
        <v>33</v>
      </c>
      <c r="N39" s="81"/>
      <c r="P39" s="85">
        <v>0</v>
      </c>
      <c r="Q39" s="86">
        <v>0</v>
      </c>
      <c r="R39" s="86">
        <v>0</v>
      </c>
      <c r="S39" s="86">
        <v>0</v>
      </c>
      <c r="T39" s="86">
        <v>0</v>
      </c>
      <c r="U39" s="86">
        <v>16</v>
      </c>
      <c r="V39" s="86">
        <v>0</v>
      </c>
      <c r="W39" s="86">
        <v>0</v>
      </c>
      <c r="X39" s="86">
        <v>0</v>
      </c>
      <c r="Y39" s="25">
        <v>16</v>
      </c>
      <c r="Z39" s="26">
        <v>2.0625</v>
      </c>
      <c r="AA39" s="27">
        <v>8</v>
      </c>
      <c r="AB39" s="27">
        <v>40.83</v>
      </c>
      <c r="AC39" s="25">
        <v>0</v>
      </c>
    </row>
    <row r="40" spans="1:29" x14ac:dyDescent="0.25">
      <c r="B40" s="9" t="s">
        <v>49</v>
      </c>
      <c r="C40" s="19"/>
      <c r="D40" s="20">
        <v>0</v>
      </c>
      <c r="E40" s="21">
        <v>0</v>
      </c>
      <c r="F40" s="22">
        <v>0</v>
      </c>
      <c r="G40" s="21">
        <v>0</v>
      </c>
      <c r="H40" s="20">
        <v>0</v>
      </c>
      <c r="I40" s="21">
        <v>0</v>
      </c>
      <c r="J40" s="21">
        <v>32</v>
      </c>
      <c r="K40" s="21">
        <v>0</v>
      </c>
      <c r="L40" s="21">
        <v>0</v>
      </c>
      <c r="M40" s="24">
        <v>32</v>
      </c>
      <c r="P40" s="85">
        <v>0</v>
      </c>
      <c r="Q40" s="86">
        <v>0</v>
      </c>
      <c r="R40" s="86">
        <v>0</v>
      </c>
      <c r="S40" s="86">
        <v>0</v>
      </c>
      <c r="T40" s="86">
        <v>0</v>
      </c>
      <c r="U40" s="86">
        <v>0</v>
      </c>
      <c r="V40" s="86">
        <v>20</v>
      </c>
      <c r="W40" s="86">
        <v>0</v>
      </c>
      <c r="X40" s="86">
        <v>0</v>
      </c>
      <c r="Y40" s="25">
        <v>20</v>
      </c>
      <c r="Z40" s="26">
        <v>1.6</v>
      </c>
      <c r="AA40" s="27">
        <v>1</v>
      </c>
      <c r="AB40" s="27">
        <v>12</v>
      </c>
      <c r="AC40" s="25">
        <v>1</v>
      </c>
    </row>
    <row r="41" spans="1:29" x14ac:dyDescent="0.25">
      <c r="B41" s="100" t="s">
        <v>55</v>
      </c>
      <c r="C41" s="19"/>
      <c r="D41" s="20">
        <v>3</v>
      </c>
      <c r="E41" s="21">
        <v>10</v>
      </c>
      <c r="F41" s="22">
        <v>2</v>
      </c>
      <c r="G41" s="23">
        <v>10</v>
      </c>
      <c r="H41" s="20">
        <v>0</v>
      </c>
      <c r="I41" s="21">
        <v>0</v>
      </c>
      <c r="J41" s="21">
        <v>0</v>
      </c>
      <c r="K41" s="21">
        <v>0</v>
      </c>
      <c r="L41" s="21">
        <v>0</v>
      </c>
      <c r="M41" s="24">
        <v>25</v>
      </c>
      <c r="N41" s="81"/>
      <c r="P41" s="85">
        <v>2</v>
      </c>
      <c r="Q41" s="86">
        <v>20</v>
      </c>
      <c r="R41" s="86">
        <v>2</v>
      </c>
      <c r="S41" s="86">
        <v>9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25">
        <v>33</v>
      </c>
      <c r="Z41" s="26">
        <v>0.75757575757575757</v>
      </c>
      <c r="AA41" s="27">
        <v>0</v>
      </c>
      <c r="AB41" s="27">
        <v>10</v>
      </c>
      <c r="AC41" s="25">
        <v>0</v>
      </c>
    </row>
    <row r="42" spans="1:29" x14ac:dyDescent="0.25">
      <c r="B42" s="100" t="s">
        <v>60</v>
      </c>
      <c r="C42" s="19"/>
      <c r="D42" s="20">
        <v>12</v>
      </c>
      <c r="E42" s="21">
        <v>0</v>
      </c>
      <c r="F42" s="22">
        <v>0</v>
      </c>
      <c r="G42" s="21">
        <v>6</v>
      </c>
      <c r="H42" s="20">
        <v>7</v>
      </c>
      <c r="I42" s="21">
        <v>0</v>
      </c>
      <c r="J42" s="21">
        <v>0</v>
      </c>
      <c r="K42" s="21">
        <v>0</v>
      </c>
      <c r="L42" s="21">
        <v>0</v>
      </c>
      <c r="M42" s="24">
        <v>25</v>
      </c>
      <c r="N42" s="81"/>
      <c r="P42" s="85">
        <v>7</v>
      </c>
      <c r="Q42" s="86">
        <v>0</v>
      </c>
      <c r="R42" s="86">
        <v>0</v>
      </c>
      <c r="S42" s="86">
        <v>11</v>
      </c>
      <c r="T42" s="86">
        <v>14</v>
      </c>
      <c r="U42" s="86">
        <v>0</v>
      </c>
      <c r="V42" s="86">
        <v>0</v>
      </c>
      <c r="W42" s="86">
        <v>0</v>
      </c>
      <c r="X42" s="86">
        <v>0</v>
      </c>
      <c r="Y42" s="25">
        <v>32</v>
      </c>
      <c r="Z42" s="26">
        <v>0.78125</v>
      </c>
      <c r="AA42" s="27">
        <v>0</v>
      </c>
      <c r="AB42" s="27">
        <v>2</v>
      </c>
      <c r="AC42" s="25">
        <v>0</v>
      </c>
    </row>
    <row r="43" spans="1:29" x14ac:dyDescent="0.25">
      <c r="B43" s="9" t="s">
        <v>52</v>
      </c>
      <c r="C43" s="19"/>
      <c r="D43" s="20">
        <v>0</v>
      </c>
      <c r="E43" s="21">
        <v>0</v>
      </c>
      <c r="F43" s="22">
        <v>0</v>
      </c>
      <c r="G43" s="23">
        <v>24</v>
      </c>
      <c r="H43" s="20">
        <v>0</v>
      </c>
      <c r="I43" s="21">
        <v>0</v>
      </c>
      <c r="J43" s="21">
        <v>0</v>
      </c>
      <c r="K43" s="21">
        <v>0</v>
      </c>
      <c r="L43" s="21">
        <v>0</v>
      </c>
      <c r="M43" s="24">
        <v>24</v>
      </c>
      <c r="N43" s="81"/>
      <c r="P43" s="85">
        <v>0</v>
      </c>
      <c r="Q43" s="86">
        <v>0</v>
      </c>
      <c r="R43" s="86">
        <v>0</v>
      </c>
      <c r="S43" s="86">
        <v>18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25">
        <v>18</v>
      </c>
      <c r="Z43" s="26">
        <v>1.3333333333333333</v>
      </c>
      <c r="AA43" s="27">
        <v>2</v>
      </c>
      <c r="AB43" s="27">
        <v>6</v>
      </c>
      <c r="AC43" s="25">
        <v>0</v>
      </c>
    </row>
    <row r="44" spans="1:29" x14ac:dyDescent="0.25">
      <c r="B44" s="100" t="s">
        <v>95</v>
      </c>
      <c r="C44" s="19">
        <v>0</v>
      </c>
      <c r="D44" s="20">
        <v>23</v>
      </c>
      <c r="E44" s="21"/>
      <c r="F44" s="22"/>
      <c r="G44" s="21"/>
      <c r="H44" s="20"/>
      <c r="I44" s="21"/>
      <c r="J44" s="21"/>
      <c r="K44" s="21"/>
      <c r="L44" s="21"/>
      <c r="M44" s="24">
        <v>23</v>
      </c>
      <c r="P44" s="85">
        <v>19</v>
      </c>
      <c r="Q44" s="86"/>
      <c r="R44" s="86"/>
      <c r="S44" s="86">
        <v>0</v>
      </c>
      <c r="T44" s="86">
        <v>0</v>
      </c>
      <c r="U44" s="86"/>
      <c r="V44" s="86"/>
      <c r="W44" s="86"/>
      <c r="X44" s="86"/>
      <c r="Y44" s="25">
        <v>19</v>
      </c>
      <c r="Z44" s="26">
        <v>1.2105263157894737</v>
      </c>
      <c r="AA44" s="27">
        <v>0</v>
      </c>
      <c r="AB44" s="27">
        <v>4</v>
      </c>
      <c r="AC44" s="25">
        <v>0</v>
      </c>
    </row>
    <row r="45" spans="1:29" x14ac:dyDescent="0.25">
      <c r="B45" s="9" t="s">
        <v>53</v>
      </c>
      <c r="C45" s="19"/>
      <c r="D45" s="20">
        <v>0</v>
      </c>
      <c r="E45" s="21">
        <v>0</v>
      </c>
      <c r="F45" s="22">
        <v>0</v>
      </c>
      <c r="G45" s="23">
        <v>0</v>
      </c>
      <c r="H45" s="20">
        <v>0</v>
      </c>
      <c r="I45" s="21">
        <v>23</v>
      </c>
      <c r="J45" s="21">
        <v>0</v>
      </c>
      <c r="K45" s="21">
        <v>0</v>
      </c>
      <c r="L45" s="21">
        <v>0</v>
      </c>
      <c r="M45" s="24">
        <v>23</v>
      </c>
      <c r="N45" s="81"/>
      <c r="P45" s="85">
        <v>0</v>
      </c>
      <c r="Q45" s="86">
        <v>0</v>
      </c>
      <c r="R45" s="86">
        <v>0</v>
      </c>
      <c r="S45" s="86">
        <v>0</v>
      </c>
      <c r="T45" s="86">
        <v>0</v>
      </c>
      <c r="U45" s="86">
        <v>11</v>
      </c>
      <c r="V45" s="86">
        <v>0</v>
      </c>
      <c r="W45" s="86">
        <v>0</v>
      </c>
      <c r="X45" s="86">
        <v>0</v>
      </c>
      <c r="Y45" s="25">
        <v>11</v>
      </c>
      <c r="Z45" s="26">
        <v>2.0909090909090908</v>
      </c>
      <c r="AA45" s="27">
        <v>0</v>
      </c>
      <c r="AB45" s="27">
        <v>0</v>
      </c>
      <c r="AC45" s="25">
        <v>0</v>
      </c>
    </row>
    <row r="46" spans="1:29" x14ac:dyDescent="0.25">
      <c r="B46" s="9" t="s">
        <v>54</v>
      </c>
      <c r="C46" s="19"/>
      <c r="D46" s="20">
        <v>0</v>
      </c>
      <c r="E46" s="21">
        <v>0</v>
      </c>
      <c r="F46" s="22">
        <v>22</v>
      </c>
      <c r="G46" s="21">
        <v>0</v>
      </c>
      <c r="H46" s="20">
        <v>0</v>
      </c>
      <c r="I46" s="21">
        <v>0</v>
      </c>
      <c r="J46" s="21">
        <v>0</v>
      </c>
      <c r="K46" s="21">
        <v>0</v>
      </c>
      <c r="L46" s="21">
        <v>0</v>
      </c>
      <c r="M46" s="24">
        <v>22</v>
      </c>
      <c r="N46" s="81"/>
      <c r="P46" s="85">
        <v>0</v>
      </c>
      <c r="Q46" s="86">
        <v>0</v>
      </c>
      <c r="R46" s="86">
        <v>4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25">
        <v>4</v>
      </c>
      <c r="Z46" s="26">
        <v>5.5</v>
      </c>
      <c r="AA46" s="27">
        <v>0</v>
      </c>
      <c r="AB46" s="27">
        <v>0</v>
      </c>
      <c r="AC46" s="25">
        <v>0</v>
      </c>
    </row>
    <row r="47" spans="1:29" x14ac:dyDescent="0.25">
      <c r="B47" s="9" t="s">
        <v>56</v>
      </c>
      <c r="C47" s="19"/>
      <c r="D47" s="20">
        <v>0</v>
      </c>
      <c r="E47" s="21">
        <v>0</v>
      </c>
      <c r="F47" s="22">
        <v>0</v>
      </c>
      <c r="G47" s="21">
        <v>0</v>
      </c>
      <c r="H47" s="20">
        <v>0</v>
      </c>
      <c r="I47" s="21">
        <v>20</v>
      </c>
      <c r="J47" s="21">
        <v>0</v>
      </c>
      <c r="K47" s="21">
        <v>0</v>
      </c>
      <c r="L47" s="21">
        <v>0</v>
      </c>
      <c r="M47" s="24">
        <v>20</v>
      </c>
      <c r="N47" s="81"/>
      <c r="P47" s="85">
        <v>0</v>
      </c>
      <c r="Q47" s="86">
        <v>0</v>
      </c>
      <c r="R47" s="86">
        <v>0</v>
      </c>
      <c r="S47" s="86">
        <v>0</v>
      </c>
      <c r="T47" s="86">
        <v>0</v>
      </c>
      <c r="U47" s="86">
        <v>24</v>
      </c>
      <c r="V47" s="86">
        <v>0</v>
      </c>
      <c r="W47" s="86">
        <v>0</v>
      </c>
      <c r="X47" s="86">
        <v>0</v>
      </c>
      <c r="Y47" s="25">
        <v>24</v>
      </c>
      <c r="Z47" s="26">
        <v>0.83333333333333337</v>
      </c>
      <c r="AA47" s="27">
        <v>15</v>
      </c>
      <c r="AB47" s="27">
        <v>33.340000000000003</v>
      </c>
      <c r="AC47" s="25">
        <v>0</v>
      </c>
    </row>
    <row r="48" spans="1:29" x14ac:dyDescent="0.25">
      <c r="A48" s="8">
        <v>30</v>
      </c>
      <c r="B48" s="9" t="s">
        <v>45</v>
      </c>
      <c r="C48" s="19"/>
      <c r="D48" s="20">
        <v>0</v>
      </c>
      <c r="E48" s="21">
        <v>0</v>
      </c>
      <c r="F48" s="22">
        <v>0</v>
      </c>
      <c r="G48" s="23">
        <v>0</v>
      </c>
      <c r="H48" s="20">
        <v>0</v>
      </c>
      <c r="I48" s="21">
        <v>0</v>
      </c>
      <c r="J48" s="21">
        <v>0</v>
      </c>
      <c r="K48" s="21">
        <v>0</v>
      </c>
      <c r="L48" s="21">
        <v>20</v>
      </c>
      <c r="M48" s="24">
        <v>20</v>
      </c>
      <c r="P48" s="85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12</v>
      </c>
      <c r="Y48" s="25">
        <v>12</v>
      </c>
      <c r="Z48" s="26">
        <v>1.6666666666666667</v>
      </c>
      <c r="AA48" s="27">
        <v>2</v>
      </c>
      <c r="AB48" s="27">
        <v>9</v>
      </c>
      <c r="AC48" s="25">
        <v>0</v>
      </c>
    </row>
    <row r="49" spans="2:29" x14ac:dyDescent="0.25">
      <c r="B49" s="9" t="s">
        <v>58</v>
      </c>
      <c r="C49" s="19"/>
      <c r="D49" s="20">
        <v>0</v>
      </c>
      <c r="E49" s="21">
        <v>0</v>
      </c>
      <c r="F49" s="22">
        <v>0</v>
      </c>
      <c r="G49" s="21">
        <v>0</v>
      </c>
      <c r="H49" s="20">
        <v>14</v>
      </c>
      <c r="I49" s="21">
        <v>1</v>
      </c>
      <c r="J49" s="21">
        <v>0</v>
      </c>
      <c r="K49" s="21">
        <v>0</v>
      </c>
      <c r="L49" s="21">
        <v>0</v>
      </c>
      <c r="M49" s="24">
        <v>15</v>
      </c>
      <c r="N49" s="81"/>
      <c r="P49" s="85">
        <v>0</v>
      </c>
      <c r="Q49" s="86">
        <v>0</v>
      </c>
      <c r="R49" s="86">
        <v>0</v>
      </c>
      <c r="S49" s="86">
        <v>0</v>
      </c>
      <c r="T49" s="86">
        <v>9</v>
      </c>
      <c r="U49" s="86">
        <v>1</v>
      </c>
      <c r="V49" s="86">
        <v>0</v>
      </c>
      <c r="W49" s="86">
        <v>0</v>
      </c>
      <c r="X49" s="86">
        <v>0</v>
      </c>
      <c r="Y49" s="25">
        <v>10</v>
      </c>
      <c r="Z49" s="26">
        <v>1.5</v>
      </c>
      <c r="AA49" s="27">
        <v>1</v>
      </c>
      <c r="AB49" s="27">
        <v>4</v>
      </c>
      <c r="AC49" s="25">
        <v>0</v>
      </c>
    </row>
    <row r="50" spans="2:29" x14ac:dyDescent="0.25">
      <c r="B50" s="9" t="s">
        <v>61</v>
      </c>
      <c r="C50" s="19"/>
      <c r="D50" s="20">
        <v>0</v>
      </c>
      <c r="E50" s="21">
        <v>0</v>
      </c>
      <c r="F50" s="22">
        <v>0</v>
      </c>
      <c r="G50" s="23">
        <v>2</v>
      </c>
      <c r="H50" s="20">
        <v>6</v>
      </c>
      <c r="I50" s="21">
        <v>6</v>
      </c>
      <c r="J50" s="21">
        <v>0</v>
      </c>
      <c r="K50" s="21">
        <v>0</v>
      </c>
      <c r="L50" s="21">
        <v>0</v>
      </c>
      <c r="M50" s="24">
        <v>14</v>
      </c>
      <c r="N50" s="81"/>
      <c r="P50" s="85">
        <v>0</v>
      </c>
      <c r="Q50" s="86">
        <v>0</v>
      </c>
      <c r="R50" s="86">
        <v>0</v>
      </c>
      <c r="S50" s="86">
        <v>1</v>
      </c>
      <c r="T50" s="86">
        <v>8</v>
      </c>
      <c r="U50" s="86">
        <v>10</v>
      </c>
      <c r="V50" s="86">
        <v>0</v>
      </c>
      <c r="W50" s="86">
        <v>0</v>
      </c>
      <c r="X50" s="86">
        <v>0</v>
      </c>
      <c r="Y50" s="25">
        <v>19</v>
      </c>
      <c r="Z50" s="26">
        <v>0.73684210526315785</v>
      </c>
      <c r="AA50" s="27">
        <v>3</v>
      </c>
      <c r="AB50" s="27">
        <v>18</v>
      </c>
      <c r="AC50" s="25">
        <v>0</v>
      </c>
    </row>
    <row r="51" spans="2:29" x14ac:dyDescent="0.25">
      <c r="B51" s="9" t="s">
        <v>59</v>
      </c>
      <c r="C51" s="19"/>
      <c r="D51" s="20">
        <v>0</v>
      </c>
      <c r="E51" s="21">
        <v>0</v>
      </c>
      <c r="F51" s="22">
        <v>0</v>
      </c>
      <c r="G51" s="21">
        <v>0</v>
      </c>
      <c r="H51" s="20">
        <v>0</v>
      </c>
      <c r="I51" s="21">
        <v>0</v>
      </c>
      <c r="J51" s="21">
        <v>0</v>
      </c>
      <c r="K51" s="21">
        <v>0</v>
      </c>
      <c r="L51" s="21">
        <v>14</v>
      </c>
      <c r="M51" s="24">
        <v>14</v>
      </c>
      <c r="P51" s="85">
        <v>0</v>
      </c>
      <c r="Q51" s="86">
        <v>0</v>
      </c>
      <c r="R51" s="86">
        <v>0</v>
      </c>
      <c r="S51" s="86">
        <v>0</v>
      </c>
      <c r="T51" s="86">
        <v>0</v>
      </c>
      <c r="U51" s="86">
        <v>0</v>
      </c>
      <c r="V51" s="86">
        <v>0</v>
      </c>
      <c r="W51" s="86">
        <v>0</v>
      </c>
      <c r="X51" s="86">
        <v>4</v>
      </c>
      <c r="Y51" s="25">
        <v>4</v>
      </c>
      <c r="Z51" s="26">
        <v>3.5</v>
      </c>
      <c r="AA51" s="27">
        <v>1</v>
      </c>
      <c r="AB51" s="27">
        <v>15.02</v>
      </c>
      <c r="AC51" s="25">
        <v>0</v>
      </c>
    </row>
    <row r="52" spans="2:29" x14ac:dyDescent="0.25">
      <c r="B52" s="9" t="s">
        <v>62</v>
      </c>
      <c r="C52" s="19"/>
      <c r="D52" s="20">
        <v>0</v>
      </c>
      <c r="E52" s="21">
        <v>0</v>
      </c>
      <c r="F52" s="22">
        <v>0</v>
      </c>
      <c r="G52" s="23">
        <v>0</v>
      </c>
      <c r="H52" s="20">
        <v>0</v>
      </c>
      <c r="I52" s="21">
        <v>0</v>
      </c>
      <c r="J52" s="21">
        <v>0</v>
      </c>
      <c r="K52" s="21">
        <v>11</v>
      </c>
      <c r="L52" s="21">
        <v>0</v>
      </c>
      <c r="M52" s="24">
        <v>11</v>
      </c>
      <c r="P52" s="85">
        <v>0</v>
      </c>
      <c r="Q52" s="86">
        <v>0</v>
      </c>
      <c r="R52" s="86">
        <v>0</v>
      </c>
      <c r="S52" s="86">
        <v>0</v>
      </c>
      <c r="T52" s="86">
        <v>0</v>
      </c>
      <c r="U52" s="86">
        <v>0</v>
      </c>
      <c r="V52" s="86">
        <v>0</v>
      </c>
      <c r="W52" s="86">
        <v>8</v>
      </c>
      <c r="X52" s="86">
        <v>1</v>
      </c>
      <c r="Y52" s="25">
        <v>9</v>
      </c>
      <c r="Z52" s="26">
        <v>1.2222222222222223</v>
      </c>
      <c r="AA52" s="27">
        <v>0</v>
      </c>
      <c r="AB52" s="27">
        <v>4</v>
      </c>
      <c r="AC52" s="25">
        <v>1</v>
      </c>
    </row>
    <row r="53" spans="2:29" x14ac:dyDescent="0.25">
      <c r="B53" s="9" t="s">
        <v>64</v>
      </c>
      <c r="C53" s="19"/>
      <c r="D53" s="20">
        <v>0</v>
      </c>
      <c r="E53" s="21">
        <v>0</v>
      </c>
      <c r="F53" s="22">
        <v>0</v>
      </c>
      <c r="G53" s="21">
        <v>0</v>
      </c>
      <c r="H53" s="20">
        <v>9</v>
      </c>
      <c r="I53" s="21">
        <v>0</v>
      </c>
      <c r="J53" s="21">
        <v>0</v>
      </c>
      <c r="K53" s="21">
        <v>0</v>
      </c>
      <c r="L53" s="21">
        <v>0</v>
      </c>
      <c r="M53" s="24">
        <v>9</v>
      </c>
      <c r="N53" s="81"/>
      <c r="P53" s="85">
        <v>0</v>
      </c>
      <c r="Q53" s="86">
        <v>0</v>
      </c>
      <c r="R53" s="86">
        <v>0</v>
      </c>
      <c r="S53" s="86">
        <v>0</v>
      </c>
      <c r="T53" s="86">
        <v>6</v>
      </c>
      <c r="U53" s="86">
        <v>0</v>
      </c>
      <c r="V53" s="86">
        <v>0</v>
      </c>
      <c r="W53" s="86">
        <v>0</v>
      </c>
      <c r="X53" s="86">
        <v>0</v>
      </c>
      <c r="Y53" s="25">
        <v>6</v>
      </c>
      <c r="Z53" s="26">
        <v>1.5</v>
      </c>
      <c r="AA53" s="27">
        <v>0</v>
      </c>
      <c r="AB53" s="27">
        <v>2</v>
      </c>
      <c r="AC53" s="25">
        <v>0</v>
      </c>
    </row>
    <row r="54" spans="2:29" x14ac:dyDescent="0.25">
      <c r="B54" s="9" t="s">
        <v>65</v>
      </c>
      <c r="C54" s="19"/>
      <c r="D54" s="20">
        <v>0</v>
      </c>
      <c r="E54" s="21">
        <v>0</v>
      </c>
      <c r="F54" s="22">
        <v>0</v>
      </c>
      <c r="G54" s="23">
        <v>0</v>
      </c>
      <c r="H54" s="20">
        <v>0</v>
      </c>
      <c r="I54" s="21">
        <v>9</v>
      </c>
      <c r="J54" s="21">
        <v>0</v>
      </c>
      <c r="K54" s="21">
        <v>0</v>
      </c>
      <c r="L54" s="21">
        <v>0</v>
      </c>
      <c r="M54" s="24">
        <v>9</v>
      </c>
      <c r="N54" s="81"/>
      <c r="P54" s="85">
        <v>0</v>
      </c>
      <c r="Q54" s="86">
        <v>0</v>
      </c>
      <c r="R54" s="86">
        <v>0</v>
      </c>
      <c r="S54" s="86">
        <v>0</v>
      </c>
      <c r="T54" s="86">
        <v>0</v>
      </c>
      <c r="U54" s="86">
        <v>5</v>
      </c>
      <c r="V54" s="86">
        <v>0</v>
      </c>
      <c r="W54" s="86">
        <v>0</v>
      </c>
      <c r="X54" s="86">
        <v>0</v>
      </c>
      <c r="Y54" s="25">
        <v>5</v>
      </c>
      <c r="Z54" s="26">
        <v>1.8</v>
      </c>
      <c r="AA54" s="27">
        <v>1</v>
      </c>
      <c r="AB54" s="27">
        <v>0</v>
      </c>
      <c r="AC54" s="25">
        <v>0</v>
      </c>
    </row>
    <row r="55" spans="2:29" x14ac:dyDescent="0.25">
      <c r="B55" s="9" t="s">
        <v>66</v>
      </c>
      <c r="C55" s="19"/>
      <c r="D55" s="20">
        <v>0</v>
      </c>
      <c r="E55" s="21">
        <v>0</v>
      </c>
      <c r="F55" s="22">
        <v>0</v>
      </c>
      <c r="G55" s="21">
        <v>0</v>
      </c>
      <c r="H55" s="20">
        <v>0</v>
      </c>
      <c r="I55" s="21">
        <v>2</v>
      </c>
      <c r="J55" s="21">
        <v>0</v>
      </c>
      <c r="K55" s="21">
        <v>0</v>
      </c>
      <c r="L55" s="21">
        <v>6</v>
      </c>
      <c r="M55" s="24">
        <v>8</v>
      </c>
      <c r="N55" s="81"/>
      <c r="P55" s="85">
        <v>0</v>
      </c>
      <c r="Q55" s="86">
        <v>0</v>
      </c>
      <c r="R55" s="86">
        <v>0</v>
      </c>
      <c r="S55" s="86">
        <v>0</v>
      </c>
      <c r="T55" s="86">
        <v>0</v>
      </c>
      <c r="U55" s="86">
        <v>12</v>
      </c>
      <c r="V55" s="86">
        <v>5</v>
      </c>
      <c r="W55" s="86">
        <v>0</v>
      </c>
      <c r="X55" s="86">
        <v>16</v>
      </c>
      <c r="Y55" s="25">
        <v>33</v>
      </c>
      <c r="Z55" s="26">
        <v>0.24242424242424243</v>
      </c>
      <c r="AA55" s="27">
        <v>15</v>
      </c>
      <c r="AB55" s="27">
        <v>6</v>
      </c>
      <c r="AC55" s="25">
        <v>0</v>
      </c>
    </row>
    <row r="56" spans="2:29" x14ac:dyDescent="0.25">
      <c r="B56" s="9" t="s">
        <v>68</v>
      </c>
      <c r="C56" s="19"/>
      <c r="D56" s="20">
        <v>0</v>
      </c>
      <c r="E56" s="21">
        <v>7</v>
      </c>
      <c r="F56" s="22">
        <v>0</v>
      </c>
      <c r="G56" s="23">
        <v>0</v>
      </c>
      <c r="H56" s="20">
        <v>0</v>
      </c>
      <c r="I56" s="21">
        <v>0</v>
      </c>
      <c r="J56" s="21">
        <v>0</v>
      </c>
      <c r="K56" s="21">
        <v>0</v>
      </c>
      <c r="L56" s="21">
        <v>0</v>
      </c>
      <c r="M56" s="24">
        <v>7</v>
      </c>
      <c r="N56" s="81"/>
      <c r="P56" s="85">
        <v>0</v>
      </c>
      <c r="Q56" s="86">
        <v>13</v>
      </c>
      <c r="R56" s="86">
        <v>0</v>
      </c>
      <c r="S56" s="86">
        <v>1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25">
        <v>14</v>
      </c>
      <c r="Z56" s="26">
        <v>0.5</v>
      </c>
      <c r="AA56" s="27">
        <v>1</v>
      </c>
      <c r="AB56" s="27">
        <v>0</v>
      </c>
      <c r="AC56" s="25">
        <v>0</v>
      </c>
    </row>
    <row r="57" spans="2:29" x14ac:dyDescent="0.25">
      <c r="B57" s="9" t="s">
        <v>67</v>
      </c>
      <c r="C57" s="19"/>
      <c r="D57" s="20">
        <v>0</v>
      </c>
      <c r="E57" s="21">
        <v>0</v>
      </c>
      <c r="F57" s="22">
        <v>0</v>
      </c>
      <c r="G57" s="21">
        <v>0</v>
      </c>
      <c r="H57" s="20">
        <v>0</v>
      </c>
      <c r="I57" s="21">
        <v>0</v>
      </c>
      <c r="J57" s="21">
        <v>0</v>
      </c>
      <c r="K57" s="21">
        <v>0</v>
      </c>
      <c r="L57" s="21">
        <v>7</v>
      </c>
      <c r="M57" s="24">
        <v>7</v>
      </c>
      <c r="P57" s="85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7</v>
      </c>
      <c r="Y57" s="25">
        <v>7</v>
      </c>
      <c r="Z57" s="26">
        <v>1</v>
      </c>
      <c r="AA57" s="27">
        <v>0</v>
      </c>
      <c r="AB57" s="27">
        <v>2</v>
      </c>
      <c r="AC57" s="25">
        <v>0</v>
      </c>
    </row>
    <row r="58" spans="2:29" x14ac:dyDescent="0.25">
      <c r="B58" s="9" t="s">
        <v>99</v>
      </c>
      <c r="C58" s="19"/>
      <c r="D58" s="20">
        <v>6</v>
      </c>
      <c r="E58" s="21"/>
      <c r="F58" s="22"/>
      <c r="G58" s="23"/>
      <c r="H58" s="20"/>
      <c r="I58" s="21"/>
      <c r="J58" s="21"/>
      <c r="K58" s="21"/>
      <c r="L58" s="21"/>
      <c r="M58" s="24">
        <v>6</v>
      </c>
      <c r="P58" s="85">
        <v>3</v>
      </c>
      <c r="Q58" s="86"/>
      <c r="R58" s="86"/>
      <c r="S58" s="86"/>
      <c r="T58" s="86"/>
      <c r="U58" s="86"/>
      <c r="V58" s="86"/>
      <c r="W58" s="86"/>
      <c r="X58" s="86"/>
      <c r="Y58" s="25">
        <v>3</v>
      </c>
      <c r="Z58" s="26">
        <v>2</v>
      </c>
      <c r="AA58" s="27">
        <v>0</v>
      </c>
      <c r="AB58" s="27">
        <v>0</v>
      </c>
      <c r="AC58" s="25">
        <v>0</v>
      </c>
    </row>
    <row r="59" spans="2:29" x14ac:dyDescent="0.25">
      <c r="B59" s="9" t="s">
        <v>69</v>
      </c>
      <c r="C59" s="19"/>
      <c r="D59" s="20">
        <v>0</v>
      </c>
      <c r="E59" s="21">
        <v>0</v>
      </c>
      <c r="F59" s="22">
        <v>5</v>
      </c>
      <c r="G59" s="21">
        <v>0</v>
      </c>
      <c r="H59" s="20">
        <v>0</v>
      </c>
      <c r="I59" s="21">
        <v>0</v>
      </c>
      <c r="J59" s="21">
        <v>0</v>
      </c>
      <c r="K59" s="21">
        <v>0</v>
      </c>
      <c r="L59" s="21">
        <v>0</v>
      </c>
      <c r="M59" s="24">
        <v>5</v>
      </c>
      <c r="N59" s="81"/>
      <c r="P59" s="85">
        <v>0</v>
      </c>
      <c r="Q59" s="86">
        <v>0</v>
      </c>
      <c r="R59" s="86">
        <v>4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25">
        <v>4</v>
      </c>
      <c r="Z59" s="26">
        <v>1.25</v>
      </c>
      <c r="AA59" s="27">
        <v>2</v>
      </c>
      <c r="AB59" s="27">
        <v>8</v>
      </c>
      <c r="AC59" s="25">
        <v>0</v>
      </c>
    </row>
    <row r="60" spans="2:29" x14ac:dyDescent="0.25">
      <c r="B60" s="9" t="s">
        <v>70</v>
      </c>
      <c r="C60" s="19"/>
      <c r="D60" s="20">
        <v>0</v>
      </c>
      <c r="E60" s="21">
        <v>0</v>
      </c>
      <c r="F60" s="22">
        <v>0</v>
      </c>
      <c r="G60" s="23">
        <v>0</v>
      </c>
      <c r="H60" s="20">
        <v>0</v>
      </c>
      <c r="I60" s="21">
        <v>0</v>
      </c>
      <c r="J60" s="21">
        <v>0</v>
      </c>
      <c r="K60" s="21">
        <v>0</v>
      </c>
      <c r="L60" s="21">
        <v>5</v>
      </c>
      <c r="M60" s="24">
        <v>5</v>
      </c>
      <c r="P60" s="85">
        <v>0</v>
      </c>
      <c r="Q60" s="86">
        <v>0</v>
      </c>
      <c r="R60" s="86">
        <v>0</v>
      </c>
      <c r="S60" s="86">
        <v>0</v>
      </c>
      <c r="T60" s="86">
        <v>0</v>
      </c>
      <c r="U60" s="86">
        <v>0</v>
      </c>
      <c r="V60" s="86">
        <v>0</v>
      </c>
      <c r="W60" s="86">
        <v>0</v>
      </c>
      <c r="X60" s="86">
        <v>2</v>
      </c>
      <c r="Y60" s="25">
        <v>2</v>
      </c>
      <c r="Z60" s="26">
        <v>2.5</v>
      </c>
      <c r="AA60" s="27">
        <v>0</v>
      </c>
      <c r="AB60" s="27">
        <v>0</v>
      </c>
      <c r="AC60" s="25">
        <v>0</v>
      </c>
    </row>
    <row r="61" spans="2:29" x14ac:dyDescent="0.25">
      <c r="B61" s="9" t="s">
        <v>74</v>
      </c>
      <c r="C61" s="19"/>
      <c r="D61" s="20">
        <v>0</v>
      </c>
      <c r="E61" s="21">
        <v>1</v>
      </c>
      <c r="F61" s="22">
        <v>0</v>
      </c>
      <c r="G61" s="21">
        <v>0</v>
      </c>
      <c r="H61" s="20">
        <v>0</v>
      </c>
      <c r="I61" s="21">
        <v>2</v>
      </c>
      <c r="J61" s="21">
        <v>0</v>
      </c>
      <c r="K61" s="21">
        <v>0</v>
      </c>
      <c r="L61" s="21">
        <v>0</v>
      </c>
      <c r="M61" s="24">
        <v>3</v>
      </c>
      <c r="N61" s="81"/>
      <c r="P61" s="85">
        <v>0</v>
      </c>
      <c r="Q61" s="86">
        <v>12</v>
      </c>
      <c r="R61" s="86">
        <v>0</v>
      </c>
      <c r="S61" s="86">
        <v>0</v>
      </c>
      <c r="T61" s="86">
        <v>9</v>
      </c>
      <c r="U61" s="86">
        <v>21</v>
      </c>
      <c r="V61" s="86">
        <v>18</v>
      </c>
      <c r="W61" s="86">
        <v>16</v>
      </c>
      <c r="X61" s="86">
        <v>19</v>
      </c>
      <c r="Y61" s="25">
        <v>95</v>
      </c>
      <c r="Z61" s="26">
        <v>3.1578947368421054E-2</v>
      </c>
      <c r="AA61" s="27">
        <v>0</v>
      </c>
      <c r="AB61" s="27">
        <v>0</v>
      </c>
      <c r="AC61" s="25">
        <v>0</v>
      </c>
    </row>
    <row r="62" spans="2:29" x14ac:dyDescent="0.25">
      <c r="B62" s="9" t="s">
        <v>75</v>
      </c>
      <c r="C62" s="19"/>
      <c r="D62" s="20">
        <v>0</v>
      </c>
      <c r="E62" s="21">
        <v>1</v>
      </c>
      <c r="F62" s="22">
        <v>0</v>
      </c>
      <c r="G62" s="21">
        <v>2</v>
      </c>
      <c r="H62" s="20">
        <v>0</v>
      </c>
      <c r="I62" s="21">
        <v>0</v>
      </c>
      <c r="J62" s="21">
        <v>0</v>
      </c>
      <c r="K62" s="21">
        <v>0</v>
      </c>
      <c r="L62" s="21">
        <v>0</v>
      </c>
      <c r="M62" s="24">
        <v>3</v>
      </c>
      <c r="N62" s="81"/>
      <c r="P62" s="85">
        <v>0</v>
      </c>
      <c r="Q62" s="86">
        <v>22</v>
      </c>
      <c r="R62" s="86">
        <v>0</v>
      </c>
      <c r="S62" s="86">
        <v>16</v>
      </c>
      <c r="T62" s="86">
        <v>11</v>
      </c>
      <c r="U62" s="86">
        <v>0</v>
      </c>
      <c r="V62" s="86">
        <v>0</v>
      </c>
      <c r="W62" s="86">
        <v>0</v>
      </c>
      <c r="X62" s="86">
        <v>0</v>
      </c>
      <c r="Y62" s="25">
        <v>49</v>
      </c>
      <c r="Z62" s="26">
        <v>6.1224489795918366E-2</v>
      </c>
      <c r="AA62" s="27">
        <v>1</v>
      </c>
      <c r="AB62" s="27">
        <v>0</v>
      </c>
      <c r="AC62" s="25">
        <v>0</v>
      </c>
    </row>
    <row r="63" spans="2:29" x14ac:dyDescent="0.25">
      <c r="B63" s="9" t="s">
        <v>71</v>
      </c>
      <c r="C63" s="19"/>
      <c r="D63" s="20">
        <v>0</v>
      </c>
      <c r="E63" s="21">
        <v>3</v>
      </c>
      <c r="F63" s="22">
        <v>0</v>
      </c>
      <c r="G63" s="23">
        <v>0</v>
      </c>
      <c r="H63" s="20">
        <v>0</v>
      </c>
      <c r="I63" s="21">
        <v>0</v>
      </c>
      <c r="J63" s="21">
        <v>0</v>
      </c>
      <c r="K63" s="21">
        <v>0</v>
      </c>
      <c r="L63" s="21">
        <v>0</v>
      </c>
      <c r="M63" s="24">
        <v>3</v>
      </c>
      <c r="P63" s="85">
        <v>0</v>
      </c>
      <c r="Q63" s="86">
        <v>8</v>
      </c>
      <c r="R63" s="86">
        <v>0</v>
      </c>
      <c r="S63" s="86">
        <v>0</v>
      </c>
      <c r="T63" s="86">
        <v>0</v>
      </c>
      <c r="U63" s="86">
        <v>0</v>
      </c>
      <c r="V63" s="86">
        <v>0</v>
      </c>
      <c r="W63" s="86">
        <v>0</v>
      </c>
      <c r="X63" s="86">
        <v>0</v>
      </c>
      <c r="Y63" s="25">
        <v>8</v>
      </c>
      <c r="Z63" s="26">
        <v>0.375</v>
      </c>
      <c r="AA63" s="27">
        <v>2</v>
      </c>
      <c r="AB63" s="27">
        <v>10</v>
      </c>
      <c r="AC63" s="25">
        <v>0</v>
      </c>
    </row>
    <row r="64" spans="2:29" x14ac:dyDescent="0.25">
      <c r="B64" s="9" t="s">
        <v>72</v>
      </c>
      <c r="C64" s="19"/>
      <c r="D64" s="20">
        <v>0</v>
      </c>
      <c r="E64" s="21">
        <v>0</v>
      </c>
      <c r="F64" s="22">
        <v>0</v>
      </c>
      <c r="G64" s="21">
        <v>0</v>
      </c>
      <c r="H64" s="20">
        <v>0</v>
      </c>
      <c r="I64" s="21">
        <v>0</v>
      </c>
      <c r="J64" s="21">
        <v>0</v>
      </c>
      <c r="K64" s="21">
        <v>0</v>
      </c>
      <c r="L64" s="21">
        <v>3</v>
      </c>
      <c r="M64" s="24">
        <v>3</v>
      </c>
      <c r="P64" s="85">
        <v>0</v>
      </c>
      <c r="Q64" s="86">
        <v>0</v>
      </c>
      <c r="R64" s="86">
        <v>0</v>
      </c>
      <c r="S64" s="86">
        <v>0</v>
      </c>
      <c r="T64" s="86">
        <v>0</v>
      </c>
      <c r="U64" s="86">
        <v>0</v>
      </c>
      <c r="V64" s="86">
        <v>0</v>
      </c>
      <c r="W64" s="86">
        <v>2</v>
      </c>
      <c r="X64" s="86">
        <v>5</v>
      </c>
      <c r="Y64" s="25">
        <v>7</v>
      </c>
      <c r="Z64" s="26">
        <v>0.42857142857142855</v>
      </c>
      <c r="AA64" s="27">
        <v>0</v>
      </c>
      <c r="AB64" s="27">
        <v>2</v>
      </c>
      <c r="AC64" s="25">
        <v>0</v>
      </c>
    </row>
    <row r="65" spans="2:29" x14ac:dyDescent="0.25">
      <c r="B65" s="9" t="s">
        <v>73</v>
      </c>
      <c r="C65" s="19"/>
      <c r="D65" s="20">
        <v>0</v>
      </c>
      <c r="E65" s="21">
        <v>0</v>
      </c>
      <c r="F65" s="22">
        <v>0</v>
      </c>
      <c r="G65" s="23">
        <v>0</v>
      </c>
      <c r="H65" s="20">
        <v>0</v>
      </c>
      <c r="I65" s="21">
        <v>0</v>
      </c>
      <c r="J65" s="21">
        <v>0</v>
      </c>
      <c r="K65" s="21">
        <v>0</v>
      </c>
      <c r="L65" s="21">
        <v>3</v>
      </c>
      <c r="M65" s="24">
        <v>3</v>
      </c>
      <c r="P65" s="85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2</v>
      </c>
      <c r="Y65" s="25">
        <v>2</v>
      </c>
      <c r="Z65" s="26">
        <v>1.5</v>
      </c>
      <c r="AA65" s="27">
        <v>0</v>
      </c>
      <c r="AB65" s="27">
        <v>4</v>
      </c>
      <c r="AC65" s="25">
        <v>0</v>
      </c>
    </row>
    <row r="66" spans="2:29" x14ac:dyDescent="0.25">
      <c r="B66" s="9" t="s">
        <v>76</v>
      </c>
      <c r="C66" s="19"/>
      <c r="D66" s="20">
        <v>0</v>
      </c>
      <c r="E66" s="21">
        <v>0</v>
      </c>
      <c r="F66" s="22">
        <v>0</v>
      </c>
      <c r="G66" s="21">
        <v>0</v>
      </c>
      <c r="H66" s="20">
        <v>0</v>
      </c>
      <c r="I66" s="21">
        <v>0</v>
      </c>
      <c r="J66" s="21">
        <v>0</v>
      </c>
      <c r="K66" s="21">
        <v>0</v>
      </c>
      <c r="L66" s="21">
        <v>2</v>
      </c>
      <c r="M66" s="24">
        <v>2</v>
      </c>
      <c r="P66" s="85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6</v>
      </c>
      <c r="Y66" s="25">
        <v>6</v>
      </c>
      <c r="Z66" s="26">
        <v>0.33333333333333331</v>
      </c>
      <c r="AA66" s="27">
        <v>1</v>
      </c>
      <c r="AB66" s="27">
        <v>4</v>
      </c>
      <c r="AC66" s="25">
        <v>0</v>
      </c>
    </row>
    <row r="67" spans="2:29" x14ac:dyDescent="0.25">
      <c r="B67" s="9" t="s">
        <v>77</v>
      </c>
      <c r="C67" s="19"/>
      <c r="D67" s="20">
        <v>0</v>
      </c>
      <c r="E67" s="21">
        <v>0</v>
      </c>
      <c r="F67" s="22">
        <v>0</v>
      </c>
      <c r="G67" s="23">
        <v>0</v>
      </c>
      <c r="H67" s="20">
        <v>2</v>
      </c>
      <c r="I67" s="21">
        <v>0</v>
      </c>
      <c r="J67" s="21">
        <v>0</v>
      </c>
      <c r="K67" s="21">
        <v>0</v>
      </c>
      <c r="L67" s="21">
        <v>0</v>
      </c>
      <c r="M67" s="24">
        <v>2</v>
      </c>
      <c r="N67" s="81"/>
      <c r="P67" s="85">
        <v>0</v>
      </c>
      <c r="Q67" s="86">
        <v>0</v>
      </c>
      <c r="R67" s="86">
        <v>0</v>
      </c>
      <c r="S67" s="86">
        <v>0</v>
      </c>
      <c r="T67" s="86">
        <v>2</v>
      </c>
      <c r="U67" s="86">
        <v>0</v>
      </c>
      <c r="V67" s="86">
        <v>0</v>
      </c>
      <c r="W67" s="86">
        <v>0</v>
      </c>
      <c r="X67" s="86">
        <v>0</v>
      </c>
      <c r="Y67" s="25">
        <v>2</v>
      </c>
      <c r="Z67" s="26">
        <v>1</v>
      </c>
      <c r="AA67" s="27">
        <v>0</v>
      </c>
      <c r="AB67" s="27">
        <v>0</v>
      </c>
      <c r="AC67" s="25">
        <v>0</v>
      </c>
    </row>
    <row r="68" spans="2:29" x14ac:dyDescent="0.25">
      <c r="B68" s="9" t="s">
        <v>78</v>
      </c>
      <c r="C68" s="19"/>
      <c r="D68" s="20">
        <v>0</v>
      </c>
      <c r="E68" s="21">
        <v>0</v>
      </c>
      <c r="F68" s="22">
        <v>0</v>
      </c>
      <c r="G68" s="21">
        <v>0</v>
      </c>
      <c r="H68" s="20">
        <v>0</v>
      </c>
      <c r="I68" s="21">
        <v>2</v>
      </c>
      <c r="J68" s="21">
        <v>0</v>
      </c>
      <c r="K68" s="21">
        <v>0</v>
      </c>
      <c r="L68" s="21">
        <v>0</v>
      </c>
      <c r="M68" s="24">
        <v>2</v>
      </c>
      <c r="N68" s="81"/>
      <c r="P68" s="85">
        <v>0</v>
      </c>
      <c r="Q68" s="86">
        <v>0</v>
      </c>
      <c r="R68" s="86">
        <v>0</v>
      </c>
      <c r="S68" s="86">
        <v>0</v>
      </c>
      <c r="T68" s="86">
        <v>0</v>
      </c>
      <c r="U68" s="86">
        <v>1</v>
      </c>
      <c r="V68" s="86">
        <v>0</v>
      </c>
      <c r="W68" s="86">
        <v>0</v>
      </c>
      <c r="X68" s="86">
        <v>0</v>
      </c>
      <c r="Y68" s="25">
        <v>1</v>
      </c>
      <c r="Z68" s="26">
        <v>2</v>
      </c>
      <c r="AA68" s="27">
        <v>0</v>
      </c>
      <c r="AB68" s="27">
        <v>0</v>
      </c>
      <c r="AC68" s="25">
        <v>0</v>
      </c>
    </row>
    <row r="69" spans="2:29" x14ac:dyDescent="0.25">
      <c r="B69" s="9" t="s">
        <v>81</v>
      </c>
      <c r="C69" s="19"/>
      <c r="D69" s="20">
        <v>0</v>
      </c>
      <c r="E69" s="21">
        <v>1</v>
      </c>
      <c r="F69" s="22">
        <v>0</v>
      </c>
      <c r="G69" s="23">
        <v>0</v>
      </c>
      <c r="H69" s="20">
        <v>0</v>
      </c>
      <c r="I69" s="21">
        <v>0</v>
      </c>
      <c r="J69" s="21">
        <v>0</v>
      </c>
      <c r="K69" s="21">
        <v>0</v>
      </c>
      <c r="L69" s="21">
        <v>0</v>
      </c>
      <c r="M69" s="24">
        <v>1</v>
      </c>
      <c r="P69" s="85">
        <v>16</v>
      </c>
      <c r="Q69" s="86">
        <v>22</v>
      </c>
      <c r="R69" s="86">
        <v>4</v>
      </c>
      <c r="S69" s="86">
        <v>16</v>
      </c>
      <c r="T69" s="86">
        <v>17</v>
      </c>
      <c r="U69" s="86">
        <v>0</v>
      </c>
      <c r="V69" s="86">
        <v>0</v>
      </c>
      <c r="W69" s="86">
        <v>0</v>
      </c>
      <c r="X69" s="86">
        <v>0</v>
      </c>
      <c r="Y69" s="25">
        <v>75</v>
      </c>
      <c r="Z69" s="26">
        <v>1.3333333333333334E-2</v>
      </c>
      <c r="AA69" s="27">
        <v>0</v>
      </c>
      <c r="AB69" s="27">
        <v>0</v>
      </c>
      <c r="AC69" s="25">
        <v>0</v>
      </c>
    </row>
    <row r="70" spans="2:29" x14ac:dyDescent="0.25">
      <c r="B70" s="9" t="s">
        <v>79</v>
      </c>
      <c r="C70" s="19"/>
      <c r="D70" s="20">
        <v>0</v>
      </c>
      <c r="E70" s="21">
        <v>0</v>
      </c>
      <c r="F70" s="22">
        <v>0</v>
      </c>
      <c r="G70" s="21">
        <v>0</v>
      </c>
      <c r="H70" s="20">
        <v>0</v>
      </c>
      <c r="I70" s="21">
        <v>0</v>
      </c>
      <c r="J70" s="21">
        <v>0</v>
      </c>
      <c r="K70" s="21">
        <v>0</v>
      </c>
      <c r="L70" s="21">
        <v>1</v>
      </c>
      <c r="M70" s="24">
        <v>1</v>
      </c>
      <c r="P70" s="85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0</v>
      </c>
      <c r="X70" s="86">
        <v>2</v>
      </c>
      <c r="Y70" s="25">
        <v>2</v>
      </c>
      <c r="Z70" s="26">
        <v>0.5</v>
      </c>
      <c r="AA70" s="27">
        <v>0</v>
      </c>
      <c r="AB70" s="27">
        <v>2</v>
      </c>
      <c r="AC70" s="25">
        <v>0</v>
      </c>
    </row>
    <row r="71" spans="2:29" x14ac:dyDescent="0.25">
      <c r="B71" s="9" t="s">
        <v>98</v>
      </c>
      <c r="C71" s="19"/>
      <c r="D71" s="20">
        <v>1</v>
      </c>
      <c r="E71" s="21"/>
      <c r="F71" s="22"/>
      <c r="G71" s="23"/>
      <c r="H71" s="20"/>
      <c r="I71" s="21"/>
      <c r="J71" s="21"/>
      <c r="K71" s="21"/>
      <c r="L71" s="21"/>
      <c r="M71" s="24">
        <v>1</v>
      </c>
      <c r="P71" s="85">
        <v>2</v>
      </c>
      <c r="Q71" s="86"/>
      <c r="R71" s="86"/>
      <c r="S71" s="86"/>
      <c r="T71" s="86"/>
      <c r="U71" s="86"/>
      <c r="V71" s="86"/>
      <c r="W71" s="86"/>
      <c r="X71" s="86"/>
      <c r="Y71" s="25">
        <v>2</v>
      </c>
      <c r="Z71" s="26">
        <v>0.5</v>
      </c>
      <c r="AA71" s="27">
        <v>0</v>
      </c>
      <c r="AB71" s="27">
        <v>0</v>
      </c>
      <c r="AC71" s="25">
        <v>0</v>
      </c>
    </row>
    <row r="72" spans="2:29" x14ac:dyDescent="0.25">
      <c r="B72" s="9" t="s">
        <v>80</v>
      </c>
      <c r="C72" s="19"/>
      <c r="D72" s="20">
        <v>0</v>
      </c>
      <c r="E72" s="21">
        <v>0</v>
      </c>
      <c r="F72" s="22">
        <v>0</v>
      </c>
      <c r="G72" s="21">
        <v>0</v>
      </c>
      <c r="H72" s="20">
        <v>0</v>
      </c>
      <c r="I72" s="21">
        <v>0</v>
      </c>
      <c r="J72" s="21">
        <v>1</v>
      </c>
      <c r="K72" s="21">
        <v>0</v>
      </c>
      <c r="L72" s="21">
        <v>0</v>
      </c>
      <c r="M72" s="24">
        <v>1</v>
      </c>
      <c r="P72" s="85">
        <v>0</v>
      </c>
      <c r="Q72" s="86">
        <v>0</v>
      </c>
      <c r="R72" s="86">
        <v>0</v>
      </c>
      <c r="S72" s="86">
        <v>0</v>
      </c>
      <c r="T72" s="86">
        <v>0</v>
      </c>
      <c r="U72" s="86">
        <v>0</v>
      </c>
      <c r="V72" s="86">
        <v>1</v>
      </c>
      <c r="W72" s="86">
        <v>0</v>
      </c>
      <c r="X72" s="86">
        <v>0</v>
      </c>
      <c r="Y72" s="25">
        <v>1</v>
      </c>
      <c r="Z72" s="26">
        <v>1</v>
      </c>
      <c r="AA72" s="27">
        <v>1</v>
      </c>
      <c r="AB72" s="27">
        <v>2</v>
      </c>
      <c r="AC72" s="25">
        <v>0</v>
      </c>
    </row>
    <row r="73" spans="2:29" x14ac:dyDescent="0.25">
      <c r="B73" s="9" t="s">
        <v>82</v>
      </c>
      <c r="C73" s="19"/>
      <c r="D73" s="20">
        <v>0</v>
      </c>
      <c r="E73" s="21">
        <v>0</v>
      </c>
      <c r="F73" s="22">
        <v>0</v>
      </c>
      <c r="G73" s="23">
        <v>0</v>
      </c>
      <c r="H73" s="20">
        <v>0</v>
      </c>
      <c r="I73" s="21">
        <v>0</v>
      </c>
      <c r="J73" s="21">
        <v>0</v>
      </c>
      <c r="K73" s="21">
        <v>0</v>
      </c>
      <c r="L73" s="21">
        <v>0</v>
      </c>
      <c r="M73" s="24">
        <v>0</v>
      </c>
      <c r="P73" s="85">
        <v>0</v>
      </c>
      <c r="Q73" s="86">
        <v>0</v>
      </c>
      <c r="R73" s="86">
        <v>0</v>
      </c>
      <c r="S73" s="86">
        <v>0</v>
      </c>
      <c r="T73" s="86">
        <v>0</v>
      </c>
      <c r="U73" s="86">
        <v>20</v>
      </c>
      <c r="V73" s="86">
        <v>13</v>
      </c>
      <c r="W73" s="86">
        <v>21</v>
      </c>
      <c r="X73" s="86">
        <v>0</v>
      </c>
      <c r="Y73" s="25">
        <v>54</v>
      </c>
      <c r="Z73" s="26">
        <v>0</v>
      </c>
      <c r="AA73" s="27">
        <v>0</v>
      </c>
      <c r="AB73" s="27">
        <v>2</v>
      </c>
      <c r="AC73" s="25">
        <v>0</v>
      </c>
    </row>
    <row r="74" spans="2:29" x14ac:dyDescent="0.25">
      <c r="B74" s="28" t="s">
        <v>94</v>
      </c>
      <c r="C74" s="29"/>
      <c r="D74" s="20"/>
      <c r="E74" s="21">
        <v>0</v>
      </c>
      <c r="F74" s="22">
        <v>0</v>
      </c>
      <c r="G74" s="21">
        <v>0</v>
      </c>
      <c r="H74" s="20">
        <v>0</v>
      </c>
      <c r="I74" s="21">
        <v>0</v>
      </c>
      <c r="J74" s="21">
        <v>0</v>
      </c>
      <c r="K74" s="21">
        <v>0</v>
      </c>
      <c r="L74" s="21">
        <v>0</v>
      </c>
      <c r="M74" s="24">
        <v>0</v>
      </c>
      <c r="P74" s="85">
        <v>19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25">
        <v>19</v>
      </c>
      <c r="Z74" s="26">
        <v>0</v>
      </c>
      <c r="AA74" s="27">
        <v>1</v>
      </c>
      <c r="AB74" s="27">
        <v>2</v>
      </c>
      <c r="AC74" s="25">
        <v>0</v>
      </c>
    </row>
    <row r="75" spans="2:29" x14ac:dyDescent="0.25">
      <c r="B75" s="62" t="s">
        <v>83</v>
      </c>
      <c r="C75" s="19"/>
      <c r="D75" s="20">
        <v>0</v>
      </c>
      <c r="E75" s="21">
        <v>0</v>
      </c>
      <c r="F75" s="22">
        <v>0</v>
      </c>
      <c r="G75" s="23">
        <v>0</v>
      </c>
      <c r="H75" s="20">
        <v>0</v>
      </c>
      <c r="I75" s="21">
        <v>0</v>
      </c>
      <c r="J75" s="21">
        <v>0</v>
      </c>
      <c r="K75" s="21">
        <v>0</v>
      </c>
      <c r="L75" s="21">
        <v>0</v>
      </c>
      <c r="M75" s="24">
        <v>0</v>
      </c>
      <c r="P75" s="85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</v>
      </c>
      <c r="V75" s="86">
        <v>10</v>
      </c>
      <c r="W75" s="86">
        <v>0</v>
      </c>
      <c r="X75" s="86">
        <v>0</v>
      </c>
      <c r="Y75" s="25">
        <v>10</v>
      </c>
      <c r="Z75" s="26">
        <v>0</v>
      </c>
      <c r="AA75" s="27">
        <v>0</v>
      </c>
      <c r="AB75" s="27">
        <v>0</v>
      </c>
      <c r="AC75" s="25">
        <v>0</v>
      </c>
    </row>
    <row r="76" spans="2:29" x14ac:dyDescent="0.25">
      <c r="B76" s="62" t="s">
        <v>84</v>
      </c>
      <c r="C76" s="19"/>
      <c r="D76" s="20">
        <v>0</v>
      </c>
      <c r="E76" s="21">
        <v>0</v>
      </c>
      <c r="F76" s="22">
        <v>0</v>
      </c>
      <c r="G76" s="21">
        <v>0</v>
      </c>
      <c r="H76" s="20">
        <v>0</v>
      </c>
      <c r="I76" s="21">
        <v>0</v>
      </c>
      <c r="J76" s="21">
        <v>0</v>
      </c>
      <c r="K76" s="21">
        <v>0</v>
      </c>
      <c r="L76" s="21">
        <v>0</v>
      </c>
      <c r="M76" s="24">
        <v>0</v>
      </c>
      <c r="P76" s="85">
        <v>0</v>
      </c>
      <c r="Q76" s="86">
        <v>0</v>
      </c>
      <c r="R76" s="86">
        <v>0</v>
      </c>
      <c r="S76" s="86">
        <v>0</v>
      </c>
      <c r="T76" s="86">
        <v>0</v>
      </c>
      <c r="U76" s="86">
        <v>1</v>
      </c>
      <c r="V76" s="86">
        <v>0</v>
      </c>
      <c r="W76" s="86">
        <v>1</v>
      </c>
      <c r="X76" s="86">
        <v>7</v>
      </c>
      <c r="Y76" s="25">
        <v>9</v>
      </c>
      <c r="Z76" s="26">
        <v>0</v>
      </c>
      <c r="AA76" s="27">
        <v>0</v>
      </c>
      <c r="AB76" s="27">
        <v>0</v>
      </c>
      <c r="AC76" s="25">
        <v>0</v>
      </c>
    </row>
    <row r="77" spans="2:29" x14ac:dyDescent="0.25">
      <c r="B77" s="62" t="s">
        <v>86</v>
      </c>
      <c r="C77" s="19"/>
      <c r="D77" s="20">
        <v>0</v>
      </c>
      <c r="E77" s="21">
        <v>0</v>
      </c>
      <c r="F77" s="22">
        <v>0</v>
      </c>
      <c r="G77" s="21">
        <v>0</v>
      </c>
      <c r="H77" s="20">
        <v>0</v>
      </c>
      <c r="I77" s="21">
        <v>0</v>
      </c>
      <c r="J77" s="21">
        <v>0</v>
      </c>
      <c r="K77" s="21">
        <v>0</v>
      </c>
      <c r="L77" s="21">
        <v>0</v>
      </c>
      <c r="M77" s="24">
        <v>0</v>
      </c>
      <c r="P77" s="85">
        <v>4</v>
      </c>
      <c r="Q77" s="86">
        <v>3</v>
      </c>
      <c r="R77" s="86">
        <v>0</v>
      </c>
      <c r="S77" s="86">
        <v>2</v>
      </c>
      <c r="T77" s="86">
        <v>0</v>
      </c>
      <c r="U77" s="86">
        <v>0</v>
      </c>
      <c r="V77" s="86">
        <v>0</v>
      </c>
      <c r="W77" s="86">
        <v>0</v>
      </c>
      <c r="X77" s="86">
        <v>0</v>
      </c>
      <c r="Y77" s="25">
        <v>9</v>
      </c>
      <c r="Z77" s="26">
        <v>0</v>
      </c>
      <c r="AA77" s="27">
        <v>0</v>
      </c>
      <c r="AB77" s="27">
        <v>0</v>
      </c>
      <c r="AC77" s="25">
        <v>0</v>
      </c>
    </row>
    <row r="78" spans="2:29" x14ac:dyDescent="0.25">
      <c r="B78" s="62" t="s">
        <v>85</v>
      </c>
      <c r="C78" s="19"/>
      <c r="D78" s="20">
        <v>0</v>
      </c>
      <c r="E78" s="21">
        <v>0</v>
      </c>
      <c r="F78" s="22">
        <v>0</v>
      </c>
      <c r="G78" s="23">
        <v>0</v>
      </c>
      <c r="H78" s="20">
        <v>0</v>
      </c>
      <c r="I78" s="21">
        <v>0</v>
      </c>
      <c r="J78" s="21">
        <v>0</v>
      </c>
      <c r="K78" s="21">
        <v>0</v>
      </c>
      <c r="L78" s="21">
        <v>0</v>
      </c>
      <c r="M78" s="24">
        <v>0</v>
      </c>
      <c r="P78" s="85">
        <v>0</v>
      </c>
      <c r="Q78" s="86">
        <v>1</v>
      </c>
      <c r="R78" s="86">
        <v>4</v>
      </c>
      <c r="S78" s="86">
        <v>1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25">
        <v>6</v>
      </c>
      <c r="Z78" s="26">
        <v>0</v>
      </c>
      <c r="AA78" s="27">
        <v>0</v>
      </c>
      <c r="AB78" s="27">
        <v>0</v>
      </c>
      <c r="AC78" s="25">
        <v>0</v>
      </c>
    </row>
    <row r="79" spans="2:29" x14ac:dyDescent="0.25">
      <c r="B79" s="28" t="s">
        <v>90</v>
      </c>
      <c r="C79" s="19"/>
      <c r="D79" s="20">
        <v>0</v>
      </c>
      <c r="E79" s="21">
        <v>0</v>
      </c>
      <c r="F79" s="22">
        <v>0</v>
      </c>
      <c r="G79" s="21">
        <v>0</v>
      </c>
      <c r="H79" s="20">
        <v>0</v>
      </c>
      <c r="I79" s="21">
        <v>0</v>
      </c>
      <c r="J79" s="21">
        <v>0</v>
      </c>
      <c r="K79" s="21">
        <v>0</v>
      </c>
      <c r="L79" s="21">
        <v>0</v>
      </c>
      <c r="M79" s="24">
        <v>0</v>
      </c>
      <c r="P79" s="85">
        <v>0</v>
      </c>
      <c r="Q79" s="86">
        <v>4</v>
      </c>
      <c r="R79" s="86">
        <v>0</v>
      </c>
      <c r="S79" s="86">
        <v>1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25">
        <v>5</v>
      </c>
      <c r="Z79" s="30">
        <v>0</v>
      </c>
      <c r="AA79" s="27">
        <v>0</v>
      </c>
      <c r="AB79" s="27">
        <v>0</v>
      </c>
      <c r="AC79" s="25">
        <v>0</v>
      </c>
    </row>
    <row r="80" spans="2:29" x14ac:dyDescent="0.25">
      <c r="B80" s="28" t="s">
        <v>88</v>
      </c>
      <c r="C80" s="19"/>
      <c r="D80" s="20">
        <v>0</v>
      </c>
      <c r="E80" s="21">
        <v>0</v>
      </c>
      <c r="F80" s="22">
        <v>0</v>
      </c>
      <c r="G80" s="21">
        <v>0</v>
      </c>
      <c r="H80" s="20">
        <v>0</v>
      </c>
      <c r="I80" s="21">
        <v>0</v>
      </c>
      <c r="J80" s="21">
        <v>0</v>
      </c>
      <c r="K80" s="21">
        <v>0</v>
      </c>
      <c r="L80" s="21">
        <v>0</v>
      </c>
      <c r="M80" s="24">
        <v>0</v>
      </c>
      <c r="P80" s="85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4</v>
      </c>
      <c r="Y80" s="25">
        <v>4</v>
      </c>
      <c r="Z80" s="30">
        <v>0</v>
      </c>
      <c r="AA80" s="27">
        <v>0</v>
      </c>
      <c r="AB80" s="27">
        <v>0</v>
      </c>
      <c r="AC80" s="25">
        <v>0</v>
      </c>
    </row>
    <row r="81" spans="2:29" x14ac:dyDescent="0.25">
      <c r="B81" s="28" t="s">
        <v>93</v>
      </c>
      <c r="C81" s="19"/>
      <c r="D81" s="20"/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P81" s="85">
        <v>2</v>
      </c>
      <c r="Q81" s="86">
        <v>2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25">
        <v>4</v>
      </c>
      <c r="Z81" s="30">
        <v>0</v>
      </c>
      <c r="AA81" s="27">
        <v>0</v>
      </c>
      <c r="AB81" s="27">
        <v>0</v>
      </c>
      <c r="AC81" s="25">
        <v>0</v>
      </c>
    </row>
    <row r="82" spans="2:29" x14ac:dyDescent="0.25">
      <c r="B82" s="62" t="s">
        <v>87</v>
      </c>
      <c r="C82" s="19"/>
      <c r="D82" s="20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P82" s="85">
        <v>0</v>
      </c>
      <c r="Q82" s="86">
        <v>0</v>
      </c>
      <c r="R82" s="86">
        <v>0</v>
      </c>
      <c r="S82" s="86">
        <v>0</v>
      </c>
      <c r="T82" s="86">
        <v>3</v>
      </c>
      <c r="U82" s="86">
        <v>1</v>
      </c>
      <c r="V82" s="86">
        <v>0</v>
      </c>
      <c r="W82" s="86">
        <v>0</v>
      </c>
      <c r="X82" s="86">
        <v>0</v>
      </c>
      <c r="Y82" s="25">
        <v>4</v>
      </c>
      <c r="Z82" s="30">
        <v>0</v>
      </c>
      <c r="AA82" s="27">
        <v>0</v>
      </c>
      <c r="AB82" s="27">
        <v>0</v>
      </c>
      <c r="AC82" s="25">
        <v>0</v>
      </c>
    </row>
    <row r="83" spans="2:29" x14ac:dyDescent="0.25">
      <c r="B83" s="28" t="s">
        <v>89</v>
      </c>
      <c r="C83" s="19"/>
      <c r="D83" s="20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P83" s="85">
        <v>0</v>
      </c>
      <c r="Q83" s="86">
        <v>0</v>
      </c>
      <c r="R83" s="86">
        <v>0</v>
      </c>
      <c r="S83" s="86">
        <v>3</v>
      </c>
      <c r="T83" s="86">
        <v>0</v>
      </c>
      <c r="U83" s="86">
        <v>0</v>
      </c>
      <c r="V83" s="86">
        <v>0</v>
      </c>
      <c r="W83" s="86">
        <v>0</v>
      </c>
      <c r="X83" s="86">
        <v>0</v>
      </c>
      <c r="Y83" s="25">
        <v>3</v>
      </c>
      <c r="Z83" s="30">
        <v>0</v>
      </c>
      <c r="AA83" s="27">
        <v>0</v>
      </c>
      <c r="AB83" s="27">
        <v>0</v>
      </c>
      <c r="AC83" s="25">
        <v>0</v>
      </c>
    </row>
    <row r="84" spans="2:29" x14ac:dyDescent="0.25">
      <c r="B84" s="28" t="s">
        <v>91</v>
      </c>
      <c r="C84" s="19"/>
      <c r="D84" s="20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4">
        <v>0</v>
      </c>
      <c r="P84" s="85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3</v>
      </c>
      <c r="Y84" s="25">
        <v>3</v>
      </c>
      <c r="Z84" s="30">
        <v>0</v>
      </c>
      <c r="AA84" s="27">
        <v>0</v>
      </c>
      <c r="AB84" s="27">
        <v>0</v>
      </c>
      <c r="AC84" s="25">
        <v>0</v>
      </c>
    </row>
    <row r="85" spans="2:29" x14ac:dyDescent="0.25">
      <c r="B85" s="28" t="s">
        <v>92</v>
      </c>
      <c r="C85" s="19"/>
      <c r="D85" s="20"/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4">
        <v>0</v>
      </c>
      <c r="P85" s="85">
        <v>0</v>
      </c>
      <c r="Q85" s="86">
        <v>0</v>
      </c>
      <c r="R85" s="86">
        <v>0</v>
      </c>
      <c r="S85" s="86">
        <v>1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25">
        <v>1</v>
      </c>
      <c r="Z85" s="30">
        <v>0</v>
      </c>
      <c r="AA85" s="27">
        <v>0</v>
      </c>
      <c r="AB85" s="27">
        <v>0</v>
      </c>
      <c r="AC85" s="25">
        <v>0</v>
      </c>
    </row>
    <row r="86" spans="2:29" x14ac:dyDescent="0.25">
      <c r="B86" s="28" t="s">
        <v>100</v>
      </c>
      <c r="C86" s="19"/>
      <c r="D86" s="20">
        <v>0</v>
      </c>
      <c r="E86" s="23"/>
      <c r="F86" s="23"/>
      <c r="G86" s="23"/>
      <c r="H86" s="23"/>
      <c r="I86" s="23"/>
      <c r="J86" s="23"/>
      <c r="K86" s="23"/>
      <c r="L86" s="23"/>
      <c r="M86" s="24">
        <v>0</v>
      </c>
      <c r="P86" s="85">
        <v>1</v>
      </c>
      <c r="Q86" s="86"/>
      <c r="R86" s="86"/>
      <c r="S86" s="86"/>
      <c r="T86" s="86"/>
      <c r="U86" s="86"/>
      <c r="V86" s="86"/>
      <c r="W86" s="86"/>
      <c r="X86" s="86"/>
      <c r="Y86" s="25">
        <v>0</v>
      </c>
      <c r="Z86" s="30">
        <f>D86/P86</f>
        <v>0</v>
      </c>
      <c r="AA86" s="27">
        <v>0</v>
      </c>
      <c r="AB86" s="27">
        <v>0</v>
      </c>
      <c r="AC86" s="25">
        <v>0</v>
      </c>
    </row>
    <row r="87" spans="2:29" ht="15.75" thickBot="1" x14ac:dyDescent="0.3">
      <c r="D87" s="33">
        <v>703</v>
      </c>
      <c r="E87" s="33">
        <v>925</v>
      </c>
      <c r="F87" s="33">
        <v>116</v>
      </c>
      <c r="G87" s="33">
        <v>625</v>
      </c>
      <c r="H87" s="34">
        <v>622</v>
      </c>
      <c r="I87" s="33">
        <v>679</v>
      </c>
      <c r="J87" s="33">
        <v>618</v>
      </c>
      <c r="K87" s="33">
        <v>734</v>
      </c>
      <c r="L87" s="33">
        <v>632</v>
      </c>
      <c r="M87" s="33">
        <v>5654</v>
      </c>
      <c r="S87" s="88"/>
      <c r="T87" s="88"/>
      <c r="AA87" s="15"/>
      <c r="AB87" s="15"/>
      <c r="AC87" s="15"/>
    </row>
    <row r="88" spans="2:29" ht="15.75" thickBot="1" x14ac:dyDescent="0.3">
      <c r="H88" s="61"/>
      <c r="S88" s="89"/>
      <c r="T88" s="89"/>
      <c r="AA88" s="15"/>
      <c r="AB88" s="15"/>
      <c r="AC88" s="15"/>
    </row>
    <row r="89" spans="2:29" ht="15.75" thickBot="1" x14ac:dyDescent="0.3">
      <c r="B89" s="8" t="s">
        <v>101</v>
      </c>
      <c r="H89" s="33">
        <v>0</v>
      </c>
      <c r="P89" s="90">
        <v>23</v>
      </c>
      <c r="Q89" s="91">
        <v>30</v>
      </c>
      <c r="R89" s="84">
        <v>4</v>
      </c>
      <c r="S89" s="84">
        <v>0</v>
      </c>
      <c r="T89" s="84">
        <v>0</v>
      </c>
      <c r="U89" s="84">
        <v>25</v>
      </c>
      <c r="V89" s="84">
        <v>22</v>
      </c>
      <c r="W89" s="84">
        <v>21</v>
      </c>
      <c r="X89" s="92">
        <v>26</v>
      </c>
      <c r="Y89" s="36">
        <v>151</v>
      </c>
      <c r="AA89" s="37">
        <v>13</v>
      </c>
      <c r="AB89" s="18">
        <v>8</v>
      </c>
      <c r="AC89" s="16">
        <v>0</v>
      </c>
    </row>
    <row r="90" spans="2:29" ht="15.75" thickBot="1" x14ac:dyDescent="0.3">
      <c r="B90" s="38" t="s">
        <v>102</v>
      </c>
      <c r="P90" s="93">
        <v>0</v>
      </c>
      <c r="Q90" s="94">
        <v>0</v>
      </c>
      <c r="R90" s="86">
        <v>0</v>
      </c>
      <c r="S90" s="86">
        <v>0</v>
      </c>
      <c r="T90" s="86">
        <v>0</v>
      </c>
      <c r="U90" s="86">
        <v>24</v>
      </c>
      <c r="V90" s="86">
        <v>21</v>
      </c>
      <c r="W90" s="86">
        <v>21</v>
      </c>
      <c r="X90" s="95">
        <v>0</v>
      </c>
      <c r="Y90" s="36">
        <v>66</v>
      </c>
      <c r="AA90" s="39">
        <v>20</v>
      </c>
      <c r="AB90" s="40">
        <v>12</v>
      </c>
      <c r="AC90" s="25">
        <v>0</v>
      </c>
    </row>
    <row r="91" spans="2:29" ht="15.75" thickBot="1" x14ac:dyDescent="0.3">
      <c r="B91" s="28" t="s">
        <v>103</v>
      </c>
      <c r="P91" s="93">
        <v>0</v>
      </c>
      <c r="Q91" s="94">
        <v>0</v>
      </c>
      <c r="R91" s="86">
        <v>0</v>
      </c>
      <c r="S91" s="86">
        <v>0</v>
      </c>
      <c r="T91" s="86">
        <v>0</v>
      </c>
      <c r="U91" s="86">
        <v>4</v>
      </c>
      <c r="V91" s="86">
        <v>21</v>
      </c>
      <c r="W91" s="86">
        <v>18</v>
      </c>
      <c r="X91" s="95">
        <v>18</v>
      </c>
      <c r="Y91" s="36">
        <v>61</v>
      </c>
      <c r="AA91" s="39">
        <v>2</v>
      </c>
      <c r="AB91" s="40">
        <v>0</v>
      </c>
      <c r="AC91" s="25">
        <v>0</v>
      </c>
    </row>
    <row r="92" spans="2:29" ht="15.75" thickBot="1" x14ac:dyDescent="0.3">
      <c r="B92" s="8" t="s">
        <v>104</v>
      </c>
      <c r="H92" s="33">
        <v>0</v>
      </c>
      <c r="P92" s="93">
        <v>11</v>
      </c>
      <c r="Q92" s="94">
        <v>2</v>
      </c>
      <c r="R92" s="86">
        <v>0</v>
      </c>
      <c r="S92" s="86">
        <v>12</v>
      </c>
      <c r="T92" s="86">
        <v>9</v>
      </c>
      <c r="U92" s="86">
        <v>12</v>
      </c>
      <c r="V92" s="86">
        <v>5</v>
      </c>
      <c r="W92" s="86">
        <v>0</v>
      </c>
      <c r="X92" s="95">
        <v>0</v>
      </c>
      <c r="Y92" s="36">
        <v>51</v>
      </c>
      <c r="AA92" s="39">
        <v>1</v>
      </c>
      <c r="AB92" s="40">
        <v>0</v>
      </c>
      <c r="AC92" s="25">
        <v>0</v>
      </c>
    </row>
    <row r="93" spans="2:29" ht="15.75" thickBot="1" x14ac:dyDescent="0.3">
      <c r="B93" s="8" t="s">
        <v>105</v>
      </c>
      <c r="H93" s="33">
        <v>0</v>
      </c>
      <c r="P93" s="93">
        <v>22</v>
      </c>
      <c r="Q93" s="94">
        <v>28</v>
      </c>
      <c r="R93" s="86">
        <v>3</v>
      </c>
      <c r="S93" s="86">
        <v>22</v>
      </c>
      <c r="T93" s="86">
        <v>15</v>
      </c>
      <c r="U93" s="86">
        <v>0</v>
      </c>
      <c r="V93" s="86">
        <v>0</v>
      </c>
      <c r="W93" s="86">
        <v>0</v>
      </c>
      <c r="X93" s="95">
        <v>0</v>
      </c>
      <c r="Y93" s="36">
        <v>90</v>
      </c>
      <c r="AA93" s="39">
        <v>0</v>
      </c>
      <c r="AB93" s="40">
        <v>0</v>
      </c>
      <c r="AC93" s="25">
        <v>0</v>
      </c>
    </row>
    <row r="94" spans="2:29" ht="15.75" thickBot="1" x14ac:dyDescent="0.3">
      <c r="B94" s="28" t="s">
        <v>106</v>
      </c>
      <c r="P94" s="93">
        <v>0</v>
      </c>
      <c r="Q94" s="94">
        <v>0</v>
      </c>
      <c r="R94" s="86">
        <v>0</v>
      </c>
      <c r="S94" s="86">
        <v>0</v>
      </c>
      <c r="T94" s="86">
        <v>0</v>
      </c>
      <c r="U94" s="86">
        <v>0</v>
      </c>
      <c r="V94" s="86">
        <v>0</v>
      </c>
      <c r="W94" s="86">
        <v>0</v>
      </c>
      <c r="X94" s="95">
        <v>19</v>
      </c>
      <c r="Y94" s="36">
        <v>19</v>
      </c>
      <c r="AA94" s="39">
        <v>0</v>
      </c>
      <c r="AB94" s="40">
        <v>0</v>
      </c>
      <c r="AC94" s="25">
        <v>0</v>
      </c>
    </row>
    <row r="95" spans="2:29" ht="15.75" thickBot="1" x14ac:dyDescent="0.3">
      <c r="B95" s="38" t="s">
        <v>107</v>
      </c>
      <c r="H95" s="33">
        <v>0</v>
      </c>
      <c r="P95" s="93">
        <v>0</v>
      </c>
      <c r="Q95" s="94">
        <v>0</v>
      </c>
      <c r="R95" s="86">
        <v>0</v>
      </c>
      <c r="S95" s="86">
        <v>0</v>
      </c>
      <c r="T95" s="86">
        <v>21</v>
      </c>
      <c r="U95" s="86">
        <v>0</v>
      </c>
      <c r="V95" s="86">
        <v>0</v>
      </c>
      <c r="W95" s="86">
        <v>0</v>
      </c>
      <c r="X95" s="95">
        <v>0</v>
      </c>
      <c r="Y95" s="36">
        <v>21</v>
      </c>
      <c r="AA95" s="39">
        <v>0</v>
      </c>
      <c r="AB95" s="40">
        <v>0</v>
      </c>
      <c r="AC95" s="25">
        <v>0</v>
      </c>
    </row>
    <row r="96" spans="2:29" ht="15.75" thickBot="1" x14ac:dyDescent="0.3">
      <c r="B96" s="8" t="s">
        <v>108</v>
      </c>
      <c r="H96" s="33">
        <v>0</v>
      </c>
      <c r="P96" s="93">
        <v>19</v>
      </c>
      <c r="Q96" s="94">
        <v>24</v>
      </c>
      <c r="R96" s="86">
        <v>3</v>
      </c>
      <c r="S96" s="86">
        <v>14</v>
      </c>
      <c r="T96" s="86">
        <v>0</v>
      </c>
      <c r="U96" s="86">
        <v>1</v>
      </c>
      <c r="V96" s="86">
        <v>0</v>
      </c>
      <c r="W96" s="86">
        <v>0</v>
      </c>
      <c r="X96" s="95">
        <v>0</v>
      </c>
      <c r="Y96" s="36">
        <v>61</v>
      </c>
      <c r="AA96" s="39">
        <v>3</v>
      </c>
      <c r="AB96" s="40">
        <v>0</v>
      </c>
      <c r="AC96" s="25">
        <v>0</v>
      </c>
    </row>
    <row r="97" spans="2:29" ht="15.75" thickBot="1" x14ac:dyDescent="0.3">
      <c r="B97" s="28" t="s">
        <v>109</v>
      </c>
      <c r="P97" s="93">
        <v>0</v>
      </c>
      <c r="Q97" s="94">
        <v>0</v>
      </c>
      <c r="R97" s="86">
        <v>0</v>
      </c>
      <c r="S97" s="86">
        <v>0</v>
      </c>
      <c r="T97" s="86">
        <v>0</v>
      </c>
      <c r="U97" s="86">
        <v>12</v>
      </c>
      <c r="V97" s="86">
        <v>1</v>
      </c>
      <c r="W97" s="86">
        <v>0</v>
      </c>
      <c r="X97" s="95">
        <v>0</v>
      </c>
      <c r="Y97" s="36">
        <v>13</v>
      </c>
      <c r="AA97" s="39">
        <v>0</v>
      </c>
      <c r="AB97" s="40">
        <v>0</v>
      </c>
      <c r="AC97" s="25">
        <v>0</v>
      </c>
    </row>
    <row r="98" spans="2:29" ht="15.75" thickBot="1" x14ac:dyDescent="0.3">
      <c r="B98" s="28" t="s">
        <v>110</v>
      </c>
      <c r="P98" s="93">
        <v>0</v>
      </c>
      <c r="Q98" s="94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14</v>
      </c>
      <c r="X98" s="95">
        <v>4</v>
      </c>
      <c r="Y98" s="36">
        <v>18</v>
      </c>
      <c r="AA98" s="39">
        <v>0</v>
      </c>
      <c r="AB98" s="40">
        <v>0</v>
      </c>
      <c r="AC98" s="25">
        <v>0</v>
      </c>
    </row>
    <row r="99" spans="2:29" ht="15.75" thickBot="1" x14ac:dyDescent="0.3">
      <c r="B99" s="8" t="s">
        <v>111</v>
      </c>
      <c r="H99" s="33">
        <v>0</v>
      </c>
      <c r="P99" s="93">
        <v>0</v>
      </c>
      <c r="Q99" s="94">
        <v>2</v>
      </c>
      <c r="R99" s="86">
        <v>1</v>
      </c>
      <c r="S99" s="86">
        <v>0</v>
      </c>
      <c r="T99" s="86">
        <v>0</v>
      </c>
      <c r="U99" s="86">
        <v>0</v>
      </c>
      <c r="V99" s="86"/>
      <c r="W99" s="86">
        <v>0</v>
      </c>
      <c r="X99" s="95">
        <v>0</v>
      </c>
      <c r="Y99" s="36">
        <v>3</v>
      </c>
      <c r="AA99" s="39">
        <v>60</v>
      </c>
      <c r="AB99" s="40">
        <v>126.1</v>
      </c>
      <c r="AC99" s="25">
        <v>0</v>
      </c>
    </row>
    <row r="100" spans="2:29" ht="15.75" thickBot="1" x14ac:dyDescent="0.3">
      <c r="B100" s="8" t="s">
        <v>112</v>
      </c>
      <c r="H100" s="33">
        <v>0</v>
      </c>
      <c r="P100" s="93">
        <v>3</v>
      </c>
      <c r="Q100" s="94">
        <v>4</v>
      </c>
      <c r="R100" s="86">
        <v>4</v>
      </c>
      <c r="S100" s="86">
        <v>0</v>
      </c>
      <c r="T100" s="86">
        <v>0</v>
      </c>
      <c r="U100" s="86">
        <v>0</v>
      </c>
      <c r="V100" s="86">
        <v>0</v>
      </c>
      <c r="W100" s="86">
        <v>0</v>
      </c>
      <c r="X100" s="95">
        <v>0</v>
      </c>
      <c r="Y100" s="36">
        <v>11</v>
      </c>
      <c r="AA100" s="39">
        <v>0</v>
      </c>
      <c r="AB100" s="40">
        <v>0</v>
      </c>
      <c r="AC100" s="25">
        <v>0</v>
      </c>
    </row>
    <row r="101" spans="2:29" ht="15.75" thickBot="1" x14ac:dyDescent="0.3">
      <c r="B101" s="28" t="s">
        <v>113</v>
      </c>
      <c r="P101" s="96">
        <v>0</v>
      </c>
      <c r="Q101" s="97">
        <v>0</v>
      </c>
      <c r="R101" s="98">
        <v>0</v>
      </c>
      <c r="S101" s="98">
        <v>0</v>
      </c>
      <c r="T101" s="98">
        <v>0</v>
      </c>
      <c r="U101" s="98">
        <v>0</v>
      </c>
      <c r="V101" s="98">
        <v>0</v>
      </c>
      <c r="W101" s="98"/>
      <c r="X101" s="99">
        <v>0</v>
      </c>
      <c r="Y101" s="42">
        <v>0</v>
      </c>
      <c r="AA101" s="41"/>
      <c r="AB101" s="43"/>
      <c r="AC101" s="44"/>
    </row>
  </sheetData>
  <sortState xmlns:xlrd2="http://schemas.microsoft.com/office/spreadsheetml/2017/richdata2" ref="A2:AC86">
    <sortCondition descending="1" ref="M2:M86"/>
    <sortCondition descending="1" ref="Y2:Y86"/>
    <sortCondition descending="1" ref="Z2:Z86"/>
    <sortCondition ref="B2:B86"/>
  </sortState>
  <conditionalFormatting sqref="A102:XFD1048576 X89:X101 Q79:XFD79 Q81:W83 B81:C82 E82:L82 Y81:Y83 A1:XFD18 A19:L69 N19:XFD78 B83:M83 A70:C80 E70:L80 D70:D82 Q80:Y80 M19:M82 N79:P83 Z80:XFD83 Q1:Q83 P2:P83 F2:F80 B84:W101 Y84:XFD101 S2:S101">
    <cfRule type="cellIs" dxfId="6" priority="8" operator="equal">
      <formula>0</formula>
    </cfRule>
  </conditionalFormatting>
  <conditionalFormatting sqref="Q87:Q1048576 P84:Q86">
    <cfRule type="cellIs" dxfId="5" priority="7" operator="equal">
      <formula>0</formula>
    </cfRule>
  </conditionalFormatting>
  <conditionalFormatting sqref="E2:L80">
    <cfRule type="cellIs" dxfId="4" priority="4" operator="greaterThan">
      <formula>100</formula>
    </cfRule>
  </conditionalFormatting>
  <conditionalFormatting sqref="C2:L86">
    <cfRule type="cellIs" dxfId="3" priority="3" operator="greaterThan">
      <formula>99</formula>
    </cfRule>
  </conditionalFormatting>
  <conditionalFormatting sqref="D21">
    <cfRule type="cellIs" dxfId="2" priority="2" operator="greaterThan">
      <formula>100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F521-8EB0-4ACB-A572-6B74A7B162C2}">
  <dimension ref="A1:DW1048576"/>
  <sheetViews>
    <sheetView workbookViewId="0">
      <selection activeCell="DZ29" sqref="DZ29"/>
    </sheetView>
  </sheetViews>
  <sheetFormatPr defaultRowHeight="15" x14ac:dyDescent="0.25"/>
  <cols>
    <col min="1" max="1" width="22.42578125" style="28" customWidth="1"/>
    <col min="2" max="2" width="4.28515625" style="15" hidden="1" customWidth="1"/>
    <col min="3" max="3" width="7.85546875" style="8" hidden="1" customWidth="1"/>
    <col min="4" max="4" width="9.28515625" style="8" hidden="1" customWidth="1"/>
    <col min="5" max="5" width="4.5703125" style="8" hidden="1" customWidth="1"/>
    <col min="6" max="6" width="4.28515625" style="15" hidden="1" customWidth="1"/>
    <col min="7" max="7" width="7.85546875" style="8" hidden="1" customWidth="1"/>
    <col min="8" max="8" width="9.28515625" style="8" hidden="1" customWidth="1"/>
    <col min="9" max="9" width="4.5703125" style="8" hidden="1" customWidth="1"/>
    <col min="10" max="10" width="4.28515625" style="15" hidden="1" customWidth="1"/>
    <col min="11" max="11" width="7.85546875" style="8" hidden="1" customWidth="1"/>
    <col min="12" max="12" width="9.28515625" style="8" hidden="1" customWidth="1"/>
    <col min="13" max="13" width="4.5703125" style="8" hidden="1" customWidth="1"/>
    <col min="14" max="14" width="4.28515625" style="15" hidden="1" customWidth="1"/>
    <col min="15" max="15" width="7.85546875" style="15" hidden="1" customWidth="1"/>
    <col min="16" max="16" width="9.28515625" style="15" hidden="1" customWidth="1"/>
    <col min="17" max="17" width="4.5703125" style="15" hidden="1" customWidth="1"/>
    <col min="18" max="18" width="4.28515625" style="8" hidden="1" customWidth="1"/>
    <col min="19" max="19" width="7.85546875" style="8" hidden="1" customWidth="1"/>
    <col min="20" max="20" width="9.28515625" style="8" hidden="1" customWidth="1"/>
    <col min="21" max="21" width="4.5703125" style="8" hidden="1" customWidth="1"/>
    <col min="22" max="22" width="4.28515625" style="15" hidden="1" customWidth="1"/>
    <col min="23" max="23" width="7.85546875" style="8" hidden="1" customWidth="1"/>
    <col min="24" max="24" width="9.28515625" style="15" hidden="1" customWidth="1"/>
    <col min="25" max="25" width="4.5703125" style="8" hidden="1" customWidth="1"/>
    <col min="26" max="26" width="4.28515625" style="15" hidden="1" customWidth="1"/>
    <col min="27" max="27" width="7.85546875" style="8" hidden="1" customWidth="1"/>
    <col min="28" max="28" width="9.28515625" style="15" hidden="1" customWidth="1"/>
    <col min="29" max="29" width="4.5703125" style="8" hidden="1" customWidth="1"/>
    <col min="30" max="30" width="4.28515625" style="15" hidden="1" customWidth="1"/>
    <col min="31" max="31" width="7.85546875" style="15" hidden="1" customWidth="1"/>
    <col min="32" max="32" width="9.28515625" style="15" hidden="1" customWidth="1"/>
    <col min="33" max="33" width="4.5703125" style="15" hidden="1" customWidth="1"/>
    <col min="34" max="34" width="4.28515625" style="15" hidden="1" customWidth="1"/>
    <col min="35" max="35" width="7.85546875" style="15" hidden="1" customWidth="1"/>
    <col min="36" max="36" width="9.28515625" style="15" hidden="1" customWidth="1"/>
    <col min="37" max="37" width="4.5703125" style="15" hidden="1" customWidth="1"/>
    <col min="38" max="38" width="4.28515625" style="15" hidden="1" customWidth="1"/>
    <col min="39" max="39" width="7.85546875" style="15" hidden="1" customWidth="1"/>
    <col min="40" max="40" width="9.28515625" style="15" hidden="1" customWidth="1"/>
    <col min="41" max="41" width="4.5703125" style="15" hidden="1" customWidth="1"/>
    <col min="42" max="42" width="4.28515625" style="15" hidden="1" customWidth="1"/>
    <col min="43" max="43" width="7.85546875" style="15" hidden="1" customWidth="1"/>
    <col min="44" max="44" width="9.28515625" style="15" hidden="1" customWidth="1"/>
    <col min="45" max="45" width="4.5703125" style="8" hidden="1" customWidth="1"/>
    <col min="46" max="46" width="4.28515625" style="15" hidden="1" customWidth="1"/>
    <col min="47" max="47" width="7.85546875" style="8" hidden="1" customWidth="1"/>
    <col min="48" max="48" width="9.28515625" style="8" hidden="1" customWidth="1"/>
    <col min="49" max="49" width="4.5703125" style="8" hidden="1" customWidth="1"/>
    <col min="50" max="50" width="4.28515625" style="15" hidden="1" customWidth="1"/>
    <col min="51" max="51" width="7.85546875" style="8" hidden="1" customWidth="1"/>
    <col min="52" max="52" width="9.28515625" style="8" hidden="1" customWidth="1"/>
    <col min="53" max="53" width="4.5703125" style="8" hidden="1" customWidth="1"/>
    <col min="54" max="54" width="4.28515625" style="15" hidden="1" customWidth="1"/>
    <col min="55" max="55" width="7.85546875" style="8" hidden="1" customWidth="1"/>
    <col min="56" max="56" width="9.28515625" style="8" hidden="1" customWidth="1"/>
    <col min="57" max="57" width="4.5703125" style="8" hidden="1" customWidth="1"/>
    <col min="58" max="58" width="4.28515625" style="15" hidden="1" customWidth="1"/>
    <col min="59" max="59" width="7.85546875" style="8" hidden="1" customWidth="1"/>
    <col min="60" max="60" width="9.28515625" style="8" hidden="1" customWidth="1"/>
    <col min="61" max="61" width="4.5703125" style="8" hidden="1" customWidth="1"/>
    <col min="62" max="62" width="4.28515625" style="15" hidden="1" customWidth="1"/>
    <col min="63" max="63" width="7.85546875" style="15" hidden="1" customWidth="1"/>
    <col min="64" max="64" width="9.28515625" style="15" hidden="1" customWidth="1"/>
    <col min="65" max="65" width="4.5703125" style="8" hidden="1" customWidth="1"/>
    <col min="66" max="66" width="4.28515625" style="8" hidden="1" customWidth="1"/>
    <col min="67" max="67" width="7.85546875" style="8" hidden="1" customWidth="1"/>
    <col min="68" max="68" width="9.28515625" style="8" hidden="1" customWidth="1"/>
    <col min="69" max="69" width="4.5703125" style="8" hidden="1" customWidth="1"/>
    <col min="70" max="70" width="4.28515625" style="15" hidden="1" customWidth="1"/>
    <col min="71" max="71" width="7.85546875" style="8" hidden="1" customWidth="1"/>
    <col min="72" max="72" width="9.28515625" style="8" hidden="1" customWidth="1"/>
    <col min="73" max="73" width="4.5703125" style="8" hidden="1" customWidth="1"/>
    <col min="74" max="74" width="4.28515625" style="15" hidden="1" customWidth="1"/>
    <col min="75" max="75" width="7.85546875" style="8" hidden="1" customWidth="1"/>
    <col min="76" max="76" width="9.28515625" style="8" hidden="1" customWidth="1"/>
    <col min="77" max="77" width="4.5703125" style="8" hidden="1" customWidth="1"/>
    <col min="78" max="78" width="4.28515625" style="8" hidden="1" customWidth="1"/>
    <col min="79" max="79" width="7.85546875" style="8" hidden="1" customWidth="1"/>
    <col min="80" max="80" width="9.28515625" style="8" hidden="1" customWidth="1"/>
    <col min="81" max="81" width="4.5703125" style="8" hidden="1" customWidth="1"/>
    <col min="82" max="82" width="4.28515625" style="15" hidden="1" customWidth="1"/>
    <col min="83" max="83" width="7.85546875" style="8" hidden="1" customWidth="1"/>
    <col min="84" max="84" width="9.28515625" style="8" hidden="1" customWidth="1"/>
    <col min="85" max="85" width="4.5703125" style="8" hidden="1" customWidth="1"/>
    <col min="86" max="86" width="4.28515625" style="15" hidden="1" customWidth="1"/>
    <col min="87" max="87" width="7.85546875" style="8" hidden="1" customWidth="1"/>
    <col min="88" max="88" width="9.28515625" style="8" hidden="1" customWidth="1"/>
    <col min="89" max="89" width="4.5703125" style="8" hidden="1" customWidth="1"/>
    <col min="90" max="90" width="4.28515625" style="15" hidden="1" customWidth="1"/>
    <col min="91" max="91" width="7.85546875" style="8" hidden="1" customWidth="1"/>
    <col min="92" max="92" width="9.28515625" style="8" hidden="1" customWidth="1"/>
    <col min="93" max="93" width="4.5703125" style="8" hidden="1" customWidth="1"/>
    <col min="94" max="94" width="4.28515625" style="15" hidden="1" customWidth="1"/>
    <col min="95" max="95" width="7.85546875" style="8" hidden="1" customWidth="1"/>
    <col min="96" max="96" width="9.28515625" style="8" hidden="1" customWidth="1"/>
    <col min="97" max="97" width="4.5703125" style="8" hidden="1" customWidth="1"/>
    <col min="98" max="98" width="4.28515625" style="15" hidden="1" customWidth="1"/>
    <col min="99" max="99" width="7.85546875" style="8" hidden="1" customWidth="1"/>
    <col min="100" max="100" width="9.28515625" style="8" hidden="1" customWidth="1"/>
    <col min="101" max="101" width="4.5703125" style="8" hidden="1" customWidth="1"/>
    <col min="102" max="102" width="4.28515625" style="15" hidden="1" customWidth="1"/>
    <col min="103" max="103" width="7.85546875" style="8" hidden="1" customWidth="1"/>
    <col min="104" max="104" width="9.28515625" style="8" hidden="1" customWidth="1"/>
    <col min="105" max="105" width="4.5703125" style="8" hidden="1" customWidth="1"/>
    <col min="106" max="106" width="4.28515625" style="15" hidden="1" customWidth="1"/>
    <col min="107" max="107" width="7.85546875" style="8" hidden="1" customWidth="1"/>
    <col min="108" max="108" width="9.28515625" style="8" hidden="1" customWidth="1"/>
    <col min="109" max="109" width="4.5703125" style="8" hidden="1" customWidth="1"/>
    <col min="110" max="110" width="4.28515625" style="15" hidden="1" customWidth="1"/>
    <col min="111" max="111" width="7.85546875" style="8" hidden="1" customWidth="1"/>
    <col min="112" max="112" width="9.28515625" style="8" hidden="1" customWidth="1"/>
    <col min="113" max="113" width="4.5703125" style="8" hidden="1" customWidth="1"/>
    <col min="114" max="114" width="4.28515625" style="15" hidden="1" customWidth="1"/>
    <col min="115" max="115" width="7.85546875" style="8" hidden="1" customWidth="1"/>
    <col min="116" max="116" width="9.28515625" style="8" hidden="1" customWidth="1"/>
    <col min="117" max="117" width="4.5703125" style="8" hidden="1" customWidth="1"/>
    <col min="118" max="118" width="4.28515625" style="33" hidden="1" customWidth="1"/>
    <col min="119" max="119" width="7.85546875" style="8" hidden="1" customWidth="1"/>
    <col min="120" max="120" width="9.28515625" style="8" hidden="1" customWidth="1"/>
    <col min="121" max="121" width="4.5703125" style="8" hidden="1" customWidth="1"/>
    <col min="122" max="122" width="8.28515625" style="8" bestFit="1" customWidth="1"/>
    <col min="123" max="123" width="4.28515625" style="8" bestFit="1" customWidth="1"/>
    <col min="124" max="124" width="7.7109375" style="8" customWidth="1"/>
    <col min="125" max="125" width="9.28515625" style="8" bestFit="1" customWidth="1"/>
    <col min="126" max="126" width="4.5703125" style="8" bestFit="1" customWidth="1"/>
    <col min="127" max="127" width="5.5703125" style="57" bestFit="1" customWidth="1"/>
    <col min="128" max="16384" width="9.140625" style="8"/>
  </cols>
  <sheetData>
    <row r="1" spans="1:127" x14ac:dyDescent="0.25">
      <c r="B1" s="46" t="s">
        <v>114</v>
      </c>
      <c r="C1" s="46"/>
      <c r="D1" s="46"/>
      <c r="E1" s="46"/>
      <c r="F1" s="46" t="s">
        <v>115</v>
      </c>
      <c r="G1" s="46"/>
      <c r="H1" s="46"/>
      <c r="I1" s="46"/>
      <c r="J1" s="46" t="s">
        <v>116</v>
      </c>
      <c r="K1" s="46"/>
      <c r="L1" s="46"/>
      <c r="M1" s="46"/>
      <c r="N1" s="46" t="s">
        <v>117</v>
      </c>
      <c r="O1" s="46"/>
      <c r="P1" s="46"/>
      <c r="Q1" s="46"/>
      <c r="R1" s="46" t="s">
        <v>118</v>
      </c>
      <c r="S1" s="46"/>
      <c r="T1" s="46"/>
      <c r="U1" s="46"/>
      <c r="V1" s="46" t="s">
        <v>119</v>
      </c>
      <c r="W1" s="46"/>
      <c r="X1" s="46"/>
      <c r="Y1" s="46"/>
      <c r="Z1" s="46" t="s">
        <v>120</v>
      </c>
      <c r="AA1" s="46"/>
      <c r="AB1" s="46"/>
      <c r="AC1" s="46"/>
      <c r="AD1" s="46" t="s">
        <v>121</v>
      </c>
      <c r="AE1" s="46"/>
      <c r="AF1" s="46"/>
      <c r="AG1" s="46"/>
      <c r="AH1" s="46" t="s">
        <v>122</v>
      </c>
      <c r="AI1" s="46"/>
      <c r="AJ1" s="46"/>
      <c r="AK1" s="46"/>
      <c r="AL1" s="46" t="s">
        <v>123</v>
      </c>
      <c r="AM1" s="46"/>
      <c r="AN1" s="46"/>
      <c r="AO1" s="46"/>
      <c r="AP1" s="46" t="s">
        <v>124</v>
      </c>
      <c r="AQ1" s="46"/>
      <c r="AR1" s="46"/>
      <c r="AS1" s="46"/>
      <c r="AT1" s="46" t="s">
        <v>125</v>
      </c>
      <c r="AU1" s="46"/>
      <c r="AV1" s="46"/>
      <c r="AW1" s="46"/>
      <c r="AX1" s="46" t="s">
        <v>126</v>
      </c>
      <c r="AY1" s="46"/>
      <c r="AZ1" s="46"/>
      <c r="BA1" s="46"/>
      <c r="BB1" s="46" t="s">
        <v>127</v>
      </c>
      <c r="BC1" s="46"/>
      <c r="BD1" s="46"/>
      <c r="BE1" s="46"/>
      <c r="BF1" s="46" t="s">
        <v>128</v>
      </c>
      <c r="BG1" s="46"/>
      <c r="BH1" s="46"/>
      <c r="BI1" s="46"/>
      <c r="BJ1" s="46" t="s">
        <v>129</v>
      </c>
      <c r="BK1" s="46"/>
      <c r="BL1" s="46"/>
      <c r="BM1" s="46"/>
      <c r="BN1" s="46" t="s">
        <v>130</v>
      </c>
      <c r="BO1" s="46"/>
      <c r="BP1" s="46"/>
      <c r="BQ1" s="46"/>
      <c r="BR1" s="46" t="s">
        <v>131</v>
      </c>
      <c r="BS1" s="46"/>
      <c r="BT1" s="46"/>
      <c r="BU1" s="46"/>
      <c r="BV1" s="46" t="s">
        <v>132</v>
      </c>
      <c r="BW1" s="46"/>
      <c r="BX1" s="46"/>
      <c r="BY1" s="46"/>
      <c r="BZ1" s="46" t="s">
        <v>133</v>
      </c>
      <c r="CA1" s="46"/>
      <c r="CB1" s="46"/>
      <c r="CC1" s="46"/>
      <c r="CD1" s="46" t="s">
        <v>134</v>
      </c>
      <c r="CE1" s="46"/>
      <c r="CF1" s="46"/>
      <c r="CG1" s="46"/>
      <c r="CH1" s="46" t="s">
        <v>135</v>
      </c>
      <c r="CI1" s="46"/>
      <c r="CJ1" s="46"/>
      <c r="CK1" s="46"/>
      <c r="CL1" s="45" t="s">
        <v>142</v>
      </c>
      <c r="CM1" s="45"/>
      <c r="CN1" s="45"/>
      <c r="CO1" s="45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69"/>
      <c r="DR1" s="72" t="s">
        <v>136</v>
      </c>
      <c r="DS1" s="73"/>
      <c r="DT1" s="73"/>
      <c r="DU1" s="73"/>
      <c r="DV1" s="73"/>
      <c r="DW1" s="74"/>
    </row>
    <row r="2" spans="1:127" ht="15.75" thickBot="1" x14ac:dyDescent="0.3">
      <c r="A2" s="8"/>
      <c r="B2" s="48" t="s">
        <v>137</v>
      </c>
      <c r="C2" s="49" t="s">
        <v>13</v>
      </c>
      <c r="D2" s="49" t="s">
        <v>138</v>
      </c>
      <c r="E2" s="50" t="s">
        <v>15</v>
      </c>
      <c r="F2" s="48" t="s">
        <v>137</v>
      </c>
      <c r="G2" s="49" t="s">
        <v>13</v>
      </c>
      <c r="H2" s="49" t="s">
        <v>138</v>
      </c>
      <c r="I2" s="50" t="s">
        <v>15</v>
      </c>
      <c r="J2" s="48" t="s">
        <v>137</v>
      </c>
      <c r="K2" s="49" t="s">
        <v>13</v>
      </c>
      <c r="L2" s="49" t="s">
        <v>138</v>
      </c>
      <c r="M2" s="50" t="s">
        <v>15</v>
      </c>
      <c r="N2" s="51" t="s">
        <v>137</v>
      </c>
      <c r="O2" s="49" t="s">
        <v>13</v>
      </c>
      <c r="P2" s="49" t="s">
        <v>138</v>
      </c>
      <c r="Q2" s="50" t="s">
        <v>15</v>
      </c>
      <c r="R2" s="51" t="s">
        <v>137</v>
      </c>
      <c r="S2" s="49" t="s">
        <v>13</v>
      </c>
      <c r="T2" s="49" t="s">
        <v>138</v>
      </c>
      <c r="U2" s="49" t="s">
        <v>15</v>
      </c>
      <c r="V2" s="48" t="s">
        <v>137</v>
      </c>
      <c r="W2" s="49" t="s">
        <v>13</v>
      </c>
      <c r="X2" s="52" t="s">
        <v>138</v>
      </c>
      <c r="Y2" s="49" t="s">
        <v>15</v>
      </c>
      <c r="Z2" s="48" t="s">
        <v>137</v>
      </c>
      <c r="AA2" s="49" t="s">
        <v>13</v>
      </c>
      <c r="AB2" s="52" t="s">
        <v>138</v>
      </c>
      <c r="AC2" s="49" t="s">
        <v>15</v>
      </c>
      <c r="AD2" s="48" t="s">
        <v>137</v>
      </c>
      <c r="AE2" s="52" t="s">
        <v>13</v>
      </c>
      <c r="AF2" s="52" t="s">
        <v>138</v>
      </c>
      <c r="AG2" s="52" t="s">
        <v>15</v>
      </c>
      <c r="AH2" s="48" t="s">
        <v>137</v>
      </c>
      <c r="AI2" s="52" t="s">
        <v>13</v>
      </c>
      <c r="AJ2" s="52" t="s">
        <v>138</v>
      </c>
      <c r="AK2" s="52" t="s">
        <v>15</v>
      </c>
      <c r="AL2" s="48" t="s">
        <v>137</v>
      </c>
      <c r="AM2" s="52" t="s">
        <v>13</v>
      </c>
      <c r="AN2" s="52" t="s">
        <v>138</v>
      </c>
      <c r="AO2" s="52" t="s">
        <v>15</v>
      </c>
      <c r="AP2" s="48" t="s">
        <v>137</v>
      </c>
      <c r="AQ2" s="52" t="s">
        <v>13</v>
      </c>
      <c r="AR2" s="52" t="s">
        <v>138</v>
      </c>
      <c r="AS2" s="49" t="s">
        <v>15</v>
      </c>
      <c r="AT2" s="48" t="s">
        <v>137</v>
      </c>
      <c r="AU2" s="49" t="s">
        <v>13</v>
      </c>
      <c r="AV2" s="49" t="s">
        <v>138</v>
      </c>
      <c r="AW2" s="49" t="s">
        <v>15</v>
      </c>
      <c r="AX2" s="48" t="s">
        <v>137</v>
      </c>
      <c r="AY2" s="49" t="s">
        <v>13</v>
      </c>
      <c r="AZ2" s="49" t="s">
        <v>138</v>
      </c>
      <c r="BA2" s="49" t="s">
        <v>15</v>
      </c>
      <c r="BB2" s="48" t="s">
        <v>137</v>
      </c>
      <c r="BC2" s="49" t="s">
        <v>13</v>
      </c>
      <c r="BD2" s="49" t="s">
        <v>138</v>
      </c>
      <c r="BE2" s="49" t="s">
        <v>15</v>
      </c>
      <c r="BF2" s="48" t="s">
        <v>137</v>
      </c>
      <c r="BG2" s="49" t="s">
        <v>13</v>
      </c>
      <c r="BH2" s="49" t="s">
        <v>138</v>
      </c>
      <c r="BI2" s="49" t="s">
        <v>15</v>
      </c>
      <c r="BJ2" s="48" t="s">
        <v>137</v>
      </c>
      <c r="BK2" s="52" t="s">
        <v>13</v>
      </c>
      <c r="BL2" s="52" t="s">
        <v>138</v>
      </c>
      <c r="BM2" s="49" t="s">
        <v>15</v>
      </c>
      <c r="BN2" s="51" t="s">
        <v>137</v>
      </c>
      <c r="BO2" s="49" t="s">
        <v>13</v>
      </c>
      <c r="BP2" s="49" t="s">
        <v>138</v>
      </c>
      <c r="BQ2" s="49" t="s">
        <v>15</v>
      </c>
      <c r="BR2" s="48" t="s">
        <v>137</v>
      </c>
      <c r="BS2" s="49" t="s">
        <v>13</v>
      </c>
      <c r="BT2" s="49" t="s">
        <v>138</v>
      </c>
      <c r="BU2" s="49" t="s">
        <v>15</v>
      </c>
      <c r="BV2" s="48" t="s">
        <v>137</v>
      </c>
      <c r="BW2" s="49" t="s">
        <v>13</v>
      </c>
      <c r="BX2" s="49" t="s">
        <v>138</v>
      </c>
      <c r="BY2" s="49" t="s">
        <v>15</v>
      </c>
      <c r="BZ2" s="51" t="s">
        <v>137</v>
      </c>
      <c r="CA2" s="49" t="s">
        <v>13</v>
      </c>
      <c r="CB2" s="49" t="s">
        <v>138</v>
      </c>
      <c r="CC2" s="49" t="s">
        <v>15</v>
      </c>
      <c r="CD2" s="48" t="s">
        <v>137</v>
      </c>
      <c r="CE2" s="49" t="s">
        <v>13</v>
      </c>
      <c r="CF2" s="49" t="s">
        <v>138</v>
      </c>
      <c r="CG2" s="49" t="s">
        <v>15</v>
      </c>
      <c r="CH2" s="48" t="s">
        <v>137</v>
      </c>
      <c r="CI2" s="49" t="s">
        <v>13</v>
      </c>
      <c r="CJ2" s="49" t="s">
        <v>138</v>
      </c>
      <c r="CK2" s="49" t="s">
        <v>15</v>
      </c>
      <c r="CL2" s="48" t="s">
        <v>137</v>
      </c>
      <c r="CM2" s="49" t="s">
        <v>13</v>
      </c>
      <c r="CN2" s="49" t="s">
        <v>138</v>
      </c>
      <c r="CO2" s="49" t="s">
        <v>15</v>
      </c>
      <c r="CP2" s="48" t="s">
        <v>137</v>
      </c>
      <c r="CQ2" s="49" t="s">
        <v>13</v>
      </c>
      <c r="CR2" s="49" t="s">
        <v>138</v>
      </c>
      <c r="CS2" s="49" t="s">
        <v>15</v>
      </c>
      <c r="CT2" s="48" t="s">
        <v>137</v>
      </c>
      <c r="CU2" s="49" t="s">
        <v>13</v>
      </c>
      <c r="CV2" s="49" t="s">
        <v>138</v>
      </c>
      <c r="CW2" s="49" t="s">
        <v>15</v>
      </c>
      <c r="CX2" s="48" t="s">
        <v>137</v>
      </c>
      <c r="CY2" s="49" t="s">
        <v>13</v>
      </c>
      <c r="CZ2" s="49" t="s">
        <v>138</v>
      </c>
      <c r="DA2" s="49" t="s">
        <v>15</v>
      </c>
      <c r="DB2" s="48" t="s">
        <v>137</v>
      </c>
      <c r="DC2" s="49" t="s">
        <v>13</v>
      </c>
      <c r="DD2" s="49" t="s">
        <v>138</v>
      </c>
      <c r="DE2" s="49" t="s">
        <v>15</v>
      </c>
      <c r="DF2" s="48" t="s">
        <v>137</v>
      </c>
      <c r="DG2" s="49" t="s">
        <v>13</v>
      </c>
      <c r="DH2" s="49" t="s">
        <v>138</v>
      </c>
      <c r="DI2" s="49" t="s">
        <v>15</v>
      </c>
      <c r="DJ2" s="48" t="s">
        <v>137</v>
      </c>
      <c r="DK2" s="49" t="s">
        <v>13</v>
      </c>
      <c r="DL2" s="49" t="s">
        <v>138</v>
      </c>
      <c r="DM2" s="49" t="s">
        <v>15</v>
      </c>
      <c r="DN2" s="53" t="s">
        <v>137</v>
      </c>
      <c r="DO2" s="49" t="s">
        <v>13</v>
      </c>
      <c r="DP2" s="49" t="s">
        <v>138</v>
      </c>
      <c r="DQ2" s="49" t="s">
        <v>15</v>
      </c>
      <c r="DR2" s="41" t="s">
        <v>139</v>
      </c>
      <c r="DS2" s="54" t="s">
        <v>137</v>
      </c>
      <c r="DT2" s="54" t="s">
        <v>13</v>
      </c>
      <c r="DU2" s="54" t="s">
        <v>138</v>
      </c>
      <c r="DV2" s="54" t="s">
        <v>15</v>
      </c>
      <c r="DW2" s="75" t="s">
        <v>12</v>
      </c>
    </row>
    <row r="3" spans="1:127" s="15" customFormat="1" x14ac:dyDescent="0.25">
      <c r="A3" s="55" t="str">
        <f>[1]Blad1!B21</f>
        <v>Hugo Sjölin</v>
      </c>
      <c r="B3" s="27">
        <v>6</v>
      </c>
      <c r="C3" s="27"/>
      <c r="D3" s="27"/>
      <c r="E3" s="27"/>
      <c r="F3" s="27">
        <v>7</v>
      </c>
      <c r="G3" s="27"/>
      <c r="H3" s="27"/>
      <c r="I3" s="27"/>
      <c r="J3" s="27">
        <v>9</v>
      </c>
      <c r="K3" s="27">
        <v>1</v>
      </c>
      <c r="L3" s="27"/>
      <c r="M3" s="27"/>
      <c r="N3" s="27">
        <v>5</v>
      </c>
      <c r="O3" s="27"/>
      <c r="P3" s="27"/>
      <c r="Q3" s="27"/>
      <c r="R3" s="27">
        <v>9</v>
      </c>
      <c r="S3" s="27"/>
      <c r="T3" s="27"/>
      <c r="U3" s="27"/>
      <c r="V3" s="27">
        <v>5</v>
      </c>
      <c r="W3" s="27"/>
      <c r="X3" s="27"/>
      <c r="Y3" s="27"/>
      <c r="Z3" s="27">
        <v>18</v>
      </c>
      <c r="AA3" s="27"/>
      <c r="AB3" s="27"/>
      <c r="AC3" s="27"/>
      <c r="AD3" s="27">
        <v>11</v>
      </c>
      <c r="AE3" s="27"/>
      <c r="AF3" s="27"/>
      <c r="AG3" s="27"/>
      <c r="AH3" s="27">
        <v>9</v>
      </c>
      <c r="AI3" s="27"/>
      <c r="AJ3" s="27"/>
      <c r="AK3" s="27"/>
      <c r="AL3" s="27">
        <v>9</v>
      </c>
      <c r="AM3" s="27"/>
      <c r="AN3" s="27"/>
      <c r="AO3" s="27"/>
      <c r="AP3" s="27">
        <v>9</v>
      </c>
      <c r="AQ3" s="27"/>
      <c r="AR3" s="27"/>
      <c r="AS3" s="27"/>
      <c r="AT3" s="27">
        <v>7</v>
      </c>
      <c r="AU3" s="27"/>
      <c r="AV3" s="27"/>
      <c r="AW3" s="27"/>
      <c r="AX3" s="27"/>
      <c r="AY3" s="27"/>
      <c r="AZ3" s="27"/>
      <c r="BA3" s="27"/>
      <c r="BB3" s="27">
        <v>7</v>
      </c>
      <c r="BC3" s="27"/>
      <c r="BD3" s="27"/>
      <c r="BE3" s="27"/>
      <c r="BF3" s="27">
        <v>6</v>
      </c>
      <c r="BG3" s="27"/>
      <c r="BH3" s="27"/>
      <c r="BI3" s="27"/>
      <c r="BJ3" s="27">
        <v>13</v>
      </c>
      <c r="BK3" s="27"/>
      <c r="BL3" s="27"/>
      <c r="BM3" s="27"/>
      <c r="BN3" s="27">
        <v>15</v>
      </c>
      <c r="BO3" s="27"/>
      <c r="BP3" s="27"/>
      <c r="BQ3" s="27"/>
      <c r="BR3" s="27">
        <v>4</v>
      </c>
      <c r="BS3" s="27"/>
      <c r="BT3" s="27"/>
      <c r="BU3" s="27"/>
      <c r="BV3" s="27">
        <v>8</v>
      </c>
      <c r="BW3" s="27"/>
      <c r="BX3" s="27"/>
      <c r="BY3" s="27"/>
      <c r="BZ3" s="27">
        <v>7</v>
      </c>
      <c r="CA3" s="27"/>
      <c r="CB3" s="27"/>
      <c r="CC3" s="27"/>
      <c r="CD3" s="27">
        <v>8</v>
      </c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64"/>
      <c r="DR3" s="70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L3,"&gt;=0")+COUNTIF(CH3,"&gt;=0")+COUNTIF(CP3,"&gt;=0")+COUNTIF(CT3,"&gt;=0")+COUNTIF(DJ3,"&gt;=0")+COUNTIF(DN3,"&gt;=0")+COUNTIF(CX3,"&gt;=0")</f>
        <v>20</v>
      </c>
      <c r="DS3" s="21">
        <f>B3+F3+J3+N3+R3+V3+Z3+AD3+AH3+AL3+AP3+AT3+AX3+BB3+BF3+BJ3+BN3+BR3+BV3+BZ3+CD3+CH3+CL3+CP3+CT3+DJ3+DN3+CX3</f>
        <v>172</v>
      </c>
      <c r="DT3" s="21">
        <f>C3+G3+K3+O3+S3+W3+AA3+AE3+AI3+AM3+AQ3+AU3+AY3+BC3+BG3+BK3+BO3+BS3+BW3+CA3+CE3+CI3+CM3+CQ3+CU3+DK3+DO3+CY3</f>
        <v>1</v>
      </c>
      <c r="DU3" s="21">
        <f>D3+H3+L3+P3+T3+X3+AB3+AF3+AJ3+AN3+AR3+AV3+AZ3+BD3+BH3+BL3+BP3+BT3+BX3+CB3+CF3+CJ3+CN3+CR3+CV3+DL3+DP3+CZ3</f>
        <v>0</v>
      </c>
      <c r="DV3" s="21">
        <f>E3+I3+M3+Q3+U3+Y3+AC3+AG3+AK3+AO3+AS3+AW3+BA3+BE3+BI3+BM3+BQ3+BU3+BY3+CC3+CG3+CK3+CO3+CS3+CW3+DA3+DM3+DQ3</f>
        <v>0</v>
      </c>
      <c r="DW3" s="71">
        <f>DS3/DR3</f>
        <v>8.6</v>
      </c>
    </row>
    <row r="4" spans="1:127" s="15" customFormat="1" x14ac:dyDescent="0.25">
      <c r="A4" s="55" t="str">
        <f>[1]Blad1!B43</f>
        <v>Gustav Nygren</v>
      </c>
      <c r="B4" s="40">
        <v>5</v>
      </c>
      <c r="C4" s="56"/>
      <c r="D4" s="56"/>
      <c r="E4" s="56"/>
      <c r="F4" s="40">
        <v>7</v>
      </c>
      <c r="G4" s="56"/>
      <c r="H4" s="56"/>
      <c r="I4" s="56"/>
      <c r="J4" s="40">
        <v>6</v>
      </c>
      <c r="K4" s="56"/>
      <c r="L4" s="56">
        <v>2</v>
      </c>
      <c r="M4" s="56"/>
      <c r="N4" s="40">
        <v>4</v>
      </c>
      <c r="O4" s="40"/>
      <c r="P4" s="40"/>
      <c r="Q4" s="40"/>
      <c r="R4" s="56">
        <v>7</v>
      </c>
      <c r="S4" s="56"/>
      <c r="T4" s="56"/>
      <c r="U4" s="56"/>
      <c r="V4" s="40">
        <v>5</v>
      </c>
      <c r="W4" s="56"/>
      <c r="X4" s="40"/>
      <c r="Y4" s="56"/>
      <c r="Z4" s="40">
        <v>3</v>
      </c>
      <c r="AA4" s="56"/>
      <c r="AB4" s="40"/>
      <c r="AC4" s="56"/>
      <c r="AD4" s="40">
        <v>8</v>
      </c>
      <c r="AE4" s="40"/>
      <c r="AF4" s="40"/>
      <c r="AG4" s="40"/>
      <c r="AH4" s="40">
        <v>4</v>
      </c>
      <c r="AI4" s="40"/>
      <c r="AJ4" s="40"/>
      <c r="AK4" s="40"/>
      <c r="AL4" s="40">
        <v>3</v>
      </c>
      <c r="AM4" s="40"/>
      <c r="AN4" s="40"/>
      <c r="AO4" s="40"/>
      <c r="AP4" s="40">
        <v>4</v>
      </c>
      <c r="AQ4" s="40">
        <v>1</v>
      </c>
      <c r="AR4" s="40"/>
      <c r="AS4" s="56"/>
      <c r="AT4" s="40">
        <v>4</v>
      </c>
      <c r="AU4" s="56"/>
      <c r="AV4" s="56"/>
      <c r="AW4" s="56"/>
      <c r="AX4" s="40">
        <v>4</v>
      </c>
      <c r="AY4" s="56"/>
      <c r="AZ4" s="56"/>
      <c r="BA4" s="56"/>
      <c r="BB4" s="40">
        <v>6</v>
      </c>
      <c r="BC4" s="56"/>
      <c r="BD4" s="56"/>
      <c r="BE4" s="56"/>
      <c r="BF4" s="40">
        <v>5</v>
      </c>
      <c r="BG4" s="56"/>
      <c r="BH4" s="56"/>
      <c r="BI4" s="56"/>
      <c r="BJ4" s="40">
        <v>3</v>
      </c>
      <c r="BK4" s="40"/>
      <c r="BL4" s="40"/>
      <c r="BM4" s="56"/>
      <c r="BN4" s="56">
        <v>2</v>
      </c>
      <c r="BO4" s="56"/>
      <c r="BP4" s="56"/>
      <c r="BQ4" s="56"/>
      <c r="BR4" s="40">
        <v>9</v>
      </c>
      <c r="BS4" s="56"/>
      <c r="BT4" s="56"/>
      <c r="BU4" s="56"/>
      <c r="BV4" s="40">
        <v>7</v>
      </c>
      <c r="BW4" s="56">
        <v>1</v>
      </c>
      <c r="BX4" s="56"/>
      <c r="BY4" s="56"/>
      <c r="BZ4" s="56">
        <v>8</v>
      </c>
      <c r="CA4" s="56"/>
      <c r="CB4" s="56"/>
      <c r="CC4" s="56"/>
      <c r="CD4" s="40">
        <v>3</v>
      </c>
      <c r="CE4" s="56"/>
      <c r="CF4" s="56"/>
      <c r="CG4" s="56"/>
      <c r="CH4" s="40"/>
      <c r="CI4" s="56"/>
      <c r="CJ4" s="56"/>
      <c r="CK4" s="56"/>
      <c r="CL4" s="40"/>
      <c r="CM4" s="56"/>
      <c r="CN4" s="56"/>
      <c r="CO4" s="56"/>
      <c r="CP4" s="56"/>
      <c r="CQ4" s="56"/>
      <c r="CR4" s="56"/>
      <c r="CS4" s="56"/>
      <c r="CT4" s="40"/>
      <c r="CU4" s="56"/>
      <c r="CV4" s="56"/>
      <c r="CW4" s="56"/>
      <c r="CX4" s="40"/>
      <c r="CY4" s="56"/>
      <c r="CZ4" s="56"/>
      <c r="DA4" s="56"/>
      <c r="DB4" s="40"/>
      <c r="DC4" s="56"/>
      <c r="DD4" s="56"/>
      <c r="DE4" s="56"/>
      <c r="DF4" s="40"/>
      <c r="DG4" s="56"/>
      <c r="DH4" s="56"/>
      <c r="DI4" s="56"/>
      <c r="DJ4" s="40"/>
      <c r="DK4" s="56"/>
      <c r="DL4" s="56"/>
      <c r="DM4" s="56"/>
      <c r="DN4" s="56"/>
      <c r="DO4" s="56"/>
      <c r="DP4" s="56"/>
      <c r="DQ4" s="65"/>
      <c r="DR4" s="19">
        <f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L4,"&gt;=0")+COUNTIF(CH4,"&gt;=0")+COUNTIF(CP4,"&gt;=0")+COUNTIF(CT4,"&gt;=0")+COUNTIF(DJ4,"&gt;=0")+COUNTIF(DN4,"&gt;=0")+COUNTIF(CX4,"&gt;=0")</f>
        <v>21</v>
      </c>
      <c r="DS4" s="23">
        <f>B4+F4+J4+N4+R4+V4+Z4+AD4+AH4+AL4+AP4+AT4+AX4+BB4+BF4+BJ4+BN4+BR4+BV4+BZ4+CD4+CH4+CL4+CP4+CT4+DJ4+DN4+CX4</f>
        <v>107</v>
      </c>
      <c r="DT4" s="23">
        <f>C4+G4+K4+O4+S4+W4+AA4+AE4+AI4+AM4+AQ4+AU4+AY4+BC4+BG4+BK4+BO4+BS4+BW4+CA4+CE4+CI4+CM4+CQ4+CU4+DK4+DO4+CY4</f>
        <v>2</v>
      </c>
      <c r="DU4" s="23">
        <f>D4+H4+L4+P4+T4+X4+AB4+AF4+AJ4+AN4+AR4+AV4+AZ4+BD4+BH4+BL4+BP4+BT4+BX4+CB4+CF4+CJ4+CN4+CR4+CV4+DL4+DP4+CZ4</f>
        <v>2</v>
      </c>
      <c r="DV4" s="23">
        <f>E4+I4+M4+Q4+U4+Y4+AC4+AG4+AK4+AO4+AS4+AW4+BA4+BE4+BI4+BM4+BQ4+BU4+BY4+CC4+CG4+CK4+CO4+CS4+CW4+DA4+DM4+DQ4</f>
        <v>0</v>
      </c>
      <c r="DW4" s="67">
        <f>DS4/DR4</f>
        <v>5.0952380952380949</v>
      </c>
    </row>
    <row r="5" spans="1:127" s="15" customFormat="1" x14ac:dyDescent="0.25">
      <c r="A5" s="55" t="str">
        <f>[1]Blad1!B10</f>
        <v>Jonathan Bogren</v>
      </c>
      <c r="B5" s="23">
        <v>3</v>
      </c>
      <c r="C5" s="23"/>
      <c r="D5" s="23"/>
      <c r="E5" s="23"/>
      <c r="F5" s="23">
        <v>5</v>
      </c>
      <c r="G5" s="23"/>
      <c r="H5" s="23"/>
      <c r="I5" s="23"/>
      <c r="J5" s="23">
        <v>5</v>
      </c>
      <c r="K5" s="23"/>
      <c r="L5" s="23"/>
      <c r="M5" s="23"/>
      <c r="N5" s="23">
        <v>6</v>
      </c>
      <c r="O5" s="23"/>
      <c r="P5" s="23"/>
      <c r="Q5" s="23"/>
      <c r="R5" s="40">
        <v>3</v>
      </c>
      <c r="S5" s="40"/>
      <c r="T5" s="40"/>
      <c r="U5" s="40"/>
      <c r="V5" s="40">
        <v>6</v>
      </c>
      <c r="W5" s="40"/>
      <c r="X5" s="40"/>
      <c r="Y5" s="40"/>
      <c r="Z5" s="40">
        <v>8</v>
      </c>
      <c r="AA5" s="40"/>
      <c r="AB5" s="40">
        <v>2</v>
      </c>
      <c r="AC5" s="40"/>
      <c r="AD5" s="40">
        <v>3</v>
      </c>
      <c r="AE5" s="40"/>
      <c r="AF5" s="40"/>
      <c r="AG5" s="40"/>
      <c r="AH5" s="40">
        <v>0</v>
      </c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>
        <v>2</v>
      </c>
      <c r="AU5" s="40"/>
      <c r="AV5" s="40"/>
      <c r="AW5" s="40"/>
      <c r="AX5" s="40"/>
      <c r="AY5" s="40"/>
      <c r="AZ5" s="40"/>
      <c r="BA5" s="40"/>
      <c r="BB5" s="40">
        <v>3</v>
      </c>
      <c r="BC5" s="40"/>
      <c r="BD5" s="40"/>
      <c r="BE5" s="40"/>
      <c r="BF5" s="40">
        <v>3</v>
      </c>
      <c r="BG5" s="40"/>
      <c r="BH5" s="40"/>
      <c r="BI5" s="40"/>
      <c r="BJ5" s="40">
        <v>7</v>
      </c>
      <c r="BK5" s="40"/>
      <c r="BL5" s="40"/>
      <c r="BM5" s="40"/>
      <c r="BN5" s="40">
        <v>4</v>
      </c>
      <c r="BO5" s="40"/>
      <c r="BP5" s="40">
        <v>2</v>
      </c>
      <c r="BQ5" s="40"/>
      <c r="BR5" s="40">
        <v>4</v>
      </c>
      <c r="BS5" s="40"/>
      <c r="BT5" s="40"/>
      <c r="BU5" s="40"/>
      <c r="BV5" s="40">
        <v>7</v>
      </c>
      <c r="BW5" s="40"/>
      <c r="BX5" s="40"/>
      <c r="BY5" s="40"/>
      <c r="BZ5" s="40">
        <v>3</v>
      </c>
      <c r="CA5" s="40"/>
      <c r="CB5" s="40"/>
      <c r="CC5" s="40"/>
      <c r="CD5" s="40">
        <v>0</v>
      </c>
      <c r="CE5" s="40"/>
      <c r="CF5" s="40"/>
      <c r="CG5" s="40"/>
      <c r="CH5" s="40">
        <v>4</v>
      </c>
      <c r="CI5" s="40"/>
      <c r="CJ5" s="40"/>
      <c r="CK5" s="40"/>
      <c r="CL5" s="40">
        <v>2</v>
      </c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23"/>
      <c r="DO5" s="40"/>
      <c r="DP5" s="40"/>
      <c r="DQ5" s="66"/>
      <c r="DR5" s="19">
        <f>COUNTIFS(B5,"&gt;=0")+COUNTIFS(F5,"&gt;=0")+COUNTIFS(J5,"&gt;=0")+COUNTIFS(N5,"&gt;=0")+ COUNTIF(R5,"&gt;=0")+COUNTIF(V5,"&gt;=0")+COUNTIF(Z5,"&gt;=0")+COUNTIF(AD5,"&gt;=0")+COUNTIF(AH5,"&gt;=0")+COUNTIF(AL5,"&gt;=0")+COUNTIF(AP5,"&gt;=0")+COUNTIF(AT5,"&gt;=0")+COUNTIF(AX5,"&gt;=0")+COUNTIF(BB5,"&gt;=0")+COUNTIF(BF5,"&gt;=0")+COUNTIF(BJ5,"&gt;=0")+COUNTIF(BN5,"&gt;=0")+COUNTIF(BR5,"&gt;=0")+COUNTIF(BV5,"&gt;=0")+COUNTIF(BZ5,"&gt;=0")+COUNTIF(CD5,"&gt;=0")+COUNTIF(CL5,"&gt;=0")+COUNTIF(CH5,"&gt;=0")+COUNTIF(CP5,"&gt;=0")+COUNTIF(CT5,"&gt;=0")+COUNTIF(DJ5,"&gt;=0")+COUNTIF(DN5,"&gt;=0")+COUNTIF(CX5,"&gt;=0")+COUNTIF(DB5,"&gt;=0")+COUNTIF(DF5,"&gt;=0")</f>
        <v>20</v>
      </c>
      <c r="DS5" s="23">
        <f>B5+F5+J5+N5+R5+V5+Z5+AD5+AH5+AL5+AP5+AT5+AX5+BB5+BF5+BJ5+BN5+BR5+BV5+BZ5+CD5+CH5+CL5+CP5+CT5+DJ5+DN5+CX5+DB5+DF5</f>
        <v>78</v>
      </c>
      <c r="DT5" s="23">
        <f>C5+G5+K5+O5+S5+W5+AA5+AE5+AI5+AM5+AQ5+AU5+AY5+BC5+BG5+BK5+BO5+BS5+BW5+CA5+CE5+CI5+CM5+CQ5+CU5+DK5+DO5+CY5+DC5+DG5</f>
        <v>0</v>
      </c>
      <c r="DU5" s="23">
        <f>D5+H5+L5+P5+T5+X5+AB5+AF5+AJ5+AN5+AR5+AV5+AZ5+BD5+BH5+BL5+BP5+BT5+BX5+CB5+CF5+CJ5+CN5+CR5+CV5+DL5+DP5+CZ5+DD5+DH5</f>
        <v>4</v>
      </c>
      <c r="DV5" s="23">
        <f>E5+I5+M5+Q5+U5+Y5+AC5+AG5+AK5+AO5+AS5+AW5+BA5+BE5+BI5+BM5+BQ5+BU5+BY5+CC5+CG5+CK5+CO5+CS5+CW5+DA5+DM5+DQ5</f>
        <v>0</v>
      </c>
      <c r="DW5" s="67">
        <f>DS5/DR5</f>
        <v>3.9</v>
      </c>
    </row>
    <row r="6" spans="1:127" s="15" customFormat="1" x14ac:dyDescent="0.25">
      <c r="A6" s="55" t="str">
        <f>[1]Blad1!B83</f>
        <v>Hugo Löf</v>
      </c>
      <c r="B6" s="40">
        <v>4</v>
      </c>
      <c r="C6" s="56"/>
      <c r="D6" s="56"/>
      <c r="E6" s="56"/>
      <c r="F6" s="40">
        <v>3</v>
      </c>
      <c r="G6" s="56"/>
      <c r="H6" s="56">
        <v>2</v>
      </c>
      <c r="I6" s="56"/>
      <c r="J6" s="40">
        <v>3</v>
      </c>
      <c r="K6" s="56"/>
      <c r="L6" s="56"/>
      <c r="M6" s="56"/>
      <c r="N6" s="40"/>
      <c r="O6" s="40"/>
      <c r="P6" s="40"/>
      <c r="Q6" s="40"/>
      <c r="R6" s="56">
        <v>3</v>
      </c>
      <c r="S6" s="56"/>
      <c r="T6" s="56">
        <v>2</v>
      </c>
      <c r="U6" s="56"/>
      <c r="V6" s="40">
        <v>4</v>
      </c>
      <c r="W6" s="56"/>
      <c r="X6" s="40">
        <v>2</v>
      </c>
      <c r="Y6" s="56"/>
      <c r="Z6" s="40"/>
      <c r="AA6" s="56"/>
      <c r="AB6" s="40"/>
      <c r="AC6" s="56"/>
      <c r="AD6" s="40">
        <v>2</v>
      </c>
      <c r="AE6" s="40"/>
      <c r="AF6" s="40"/>
      <c r="AG6" s="40"/>
      <c r="AH6" s="40">
        <v>4</v>
      </c>
      <c r="AI6" s="40"/>
      <c r="AJ6" s="40"/>
      <c r="AK6" s="40"/>
      <c r="AL6" s="40">
        <v>3</v>
      </c>
      <c r="AM6" s="40"/>
      <c r="AN6" s="40"/>
      <c r="AO6" s="40"/>
      <c r="AP6" s="40">
        <v>5</v>
      </c>
      <c r="AQ6" s="40"/>
      <c r="AR6" s="40"/>
      <c r="AS6" s="56"/>
      <c r="AT6" s="40">
        <v>3</v>
      </c>
      <c r="AU6" s="56"/>
      <c r="AV6" s="56"/>
      <c r="AW6" s="56"/>
      <c r="AX6" s="40">
        <v>3</v>
      </c>
      <c r="AY6" s="56"/>
      <c r="AZ6" s="56"/>
      <c r="BA6" s="56"/>
      <c r="BB6" s="40">
        <v>5</v>
      </c>
      <c r="BC6" s="56"/>
      <c r="BD6" s="56"/>
      <c r="BE6" s="56"/>
      <c r="BF6" s="40">
        <v>4</v>
      </c>
      <c r="BG6" s="56"/>
      <c r="BH6" s="56"/>
      <c r="BI6" s="56"/>
      <c r="BJ6" s="40"/>
      <c r="BK6" s="40"/>
      <c r="BL6" s="40"/>
      <c r="BM6" s="56"/>
      <c r="BN6" s="56">
        <v>2</v>
      </c>
      <c r="BO6" s="56"/>
      <c r="BP6" s="56"/>
      <c r="BQ6" s="56"/>
      <c r="BR6" s="40">
        <v>6</v>
      </c>
      <c r="BS6" s="56"/>
      <c r="BT6" s="56"/>
      <c r="BU6" s="56"/>
      <c r="BV6" s="40">
        <v>3</v>
      </c>
      <c r="BW6" s="56"/>
      <c r="BX6" s="56"/>
      <c r="BY6" s="56"/>
      <c r="BZ6" s="56">
        <v>4</v>
      </c>
      <c r="CA6" s="56"/>
      <c r="CB6" s="56"/>
      <c r="CC6" s="56"/>
      <c r="CD6" s="40">
        <v>6</v>
      </c>
      <c r="CE6" s="56"/>
      <c r="CF6" s="56">
        <v>2</v>
      </c>
      <c r="CG6" s="56"/>
      <c r="CH6" s="40">
        <v>6</v>
      </c>
      <c r="CI6" s="56"/>
      <c r="CJ6" s="56"/>
      <c r="CK6" s="56"/>
      <c r="CL6" s="40"/>
      <c r="CM6" s="56"/>
      <c r="CN6" s="56"/>
      <c r="CO6" s="56"/>
      <c r="CP6" s="40"/>
      <c r="CQ6" s="56"/>
      <c r="CR6" s="56"/>
      <c r="CS6" s="56"/>
      <c r="CT6" s="40"/>
      <c r="CU6" s="56"/>
      <c r="CV6" s="56"/>
      <c r="CW6" s="56"/>
      <c r="CX6" s="40"/>
      <c r="CY6" s="56"/>
      <c r="CZ6" s="56"/>
      <c r="DA6" s="56"/>
      <c r="DB6" s="40"/>
      <c r="DC6" s="56"/>
      <c r="DD6" s="56"/>
      <c r="DE6" s="56"/>
      <c r="DF6" s="40"/>
      <c r="DG6" s="56"/>
      <c r="DH6" s="56"/>
      <c r="DI6" s="56"/>
      <c r="DJ6" s="40"/>
      <c r="DK6" s="56"/>
      <c r="DL6" s="56"/>
      <c r="DM6" s="56"/>
      <c r="DN6" s="23"/>
      <c r="DO6" s="56"/>
      <c r="DP6" s="56"/>
      <c r="DQ6" s="65"/>
      <c r="DR6" s="19">
        <f>COUNTIFS(B6,"&gt;=0")+COUNTIFS(F6,"&gt;=0")+COUNTIFS(J6,"&gt;=0")+COUNTIFS(N6,"&gt;=0")+ COUNTIF(R6,"&gt;=0")+COUNTIF(V6,"&gt;=0")+COUNTIF(Z6,"&gt;=0")+COUNTIF(AD6,"&gt;=0")+COUNTIF(AH6,"&gt;=0")+COUNTIF(AL6,"&gt;=0")+COUNTIF(AP6,"&gt;=0")+COUNTIF(AT6,"&gt;=0")+COUNTIF(AX6,"&gt;=0")+COUNTIF(BB6,"&gt;=0")+COUNTIF(BF6,"&gt;=0")+COUNTIF(BJ6,"&gt;=0")+COUNTIF(BN6,"&gt;=0")+COUNTIF(BR6,"&gt;=0")+COUNTIF(BV6,"&gt;=0")+COUNTIF(BZ6,"&gt;=0")+COUNTIF(CD6,"&gt;=0")+COUNTIF(CL6,"&gt;=0")+COUNTIF(CH6,"&gt;=0")+COUNTIF(CP6,"&gt;=0")+COUNTIF(CT6,"&gt;=0")+COUNTIF(DJ6,"&gt;=0")+COUNTIF(DN6,"&gt;=0")+COUNTIF(CX6,"&gt;=0")+COUNTIF(DB6,"&gt;=0")+COUNTIF(DF6,"&gt;=0")</f>
        <v>19</v>
      </c>
      <c r="DS6" s="23">
        <f>B6+F6+J6+N6+R6+V6+Z6+AD6+AH6+AL6+AP6+AT6+AX6+BB6+BF6+BJ6+BN6+BR6+BV6+BZ6+CD6+CH6+CL6+CP6+CT6+DJ6+DN6+CX6</f>
        <v>73</v>
      </c>
      <c r="DT6" s="23">
        <f>C6+G6+K6+O6+S6+W6+AA6+AE6+AI6+AM6+AQ6+AU6+AY6+BC6+BG6+BK6+BO6+BS6+BW6+CA6+CE6+CI6+CM6+CQ6+CU6+DK6+DO6+CY6</f>
        <v>0</v>
      </c>
      <c r="DU6" s="23">
        <f>D6+H6+L6+P6+T6+X6+AB6+AF6+AJ6+AN6+AR6+AV6+AZ6+BD6+BH6+BL6+BP6+BT6+BX6+CB6+CF6+CJ6+CN6+CR6+CV6+DL6+DP6+CZ6</f>
        <v>8</v>
      </c>
      <c r="DV6" s="56"/>
      <c r="DW6" s="67">
        <f>DS6/DR6</f>
        <v>3.8421052631578947</v>
      </c>
    </row>
    <row r="7" spans="1:127" s="15" customFormat="1" x14ac:dyDescent="0.25">
      <c r="A7" s="55" t="str">
        <f>[1]Blad1!B7</f>
        <v>Kalle Baky</v>
      </c>
      <c r="B7" s="40">
        <v>6</v>
      </c>
      <c r="C7" s="40">
        <v>1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>
        <v>5</v>
      </c>
      <c r="O7" s="40"/>
      <c r="P7" s="40"/>
      <c r="Q7" s="40"/>
      <c r="R7" s="40">
        <v>1</v>
      </c>
      <c r="S7" s="40"/>
      <c r="T7" s="40"/>
      <c r="U7" s="40"/>
      <c r="V7" s="40">
        <v>1</v>
      </c>
      <c r="W7" s="40"/>
      <c r="X7" s="40">
        <v>2</v>
      </c>
      <c r="Y7" s="40"/>
      <c r="Z7" s="40">
        <v>3</v>
      </c>
      <c r="AA7" s="40"/>
      <c r="AB7" s="40">
        <v>2</v>
      </c>
      <c r="AC7" s="40"/>
      <c r="AD7" s="40">
        <v>1</v>
      </c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>
        <v>4</v>
      </c>
      <c r="AQ7" s="40"/>
      <c r="AR7" s="40">
        <v>2</v>
      </c>
      <c r="AS7" s="40"/>
      <c r="AT7" s="40">
        <v>4</v>
      </c>
      <c r="AU7" s="40"/>
      <c r="AV7" s="40"/>
      <c r="AW7" s="40"/>
      <c r="AX7" s="40">
        <v>5</v>
      </c>
      <c r="AY7" s="40"/>
      <c r="AZ7" s="40"/>
      <c r="BA7" s="40"/>
      <c r="BB7" s="40">
        <v>1</v>
      </c>
      <c r="BC7" s="40"/>
      <c r="BD7" s="40"/>
      <c r="BE7" s="40"/>
      <c r="BF7" s="40">
        <v>5</v>
      </c>
      <c r="BG7" s="40"/>
      <c r="BH7" s="40"/>
      <c r="BI7" s="40"/>
      <c r="BJ7" s="40">
        <v>1</v>
      </c>
      <c r="BK7" s="40"/>
      <c r="BL7" s="40"/>
      <c r="BM7" s="40"/>
      <c r="BN7" s="40">
        <v>4</v>
      </c>
      <c r="BO7" s="40"/>
      <c r="BP7" s="40"/>
      <c r="BQ7" s="40"/>
      <c r="BR7" s="40">
        <v>4</v>
      </c>
      <c r="BS7" s="40"/>
      <c r="BT7" s="40"/>
      <c r="BU7" s="40"/>
      <c r="BV7" s="40">
        <v>4</v>
      </c>
      <c r="BW7" s="40">
        <v>1</v>
      </c>
      <c r="BX7" s="40">
        <v>2</v>
      </c>
      <c r="BY7" s="40"/>
      <c r="BZ7" s="40">
        <v>1</v>
      </c>
      <c r="CA7" s="40"/>
      <c r="CB7" s="40">
        <v>2</v>
      </c>
      <c r="CC7" s="40"/>
      <c r="CD7" s="40">
        <v>5</v>
      </c>
      <c r="CE7" s="40"/>
      <c r="CF7" s="40">
        <v>2</v>
      </c>
      <c r="CG7" s="40"/>
      <c r="CH7" s="40">
        <v>10</v>
      </c>
      <c r="CI7" s="40"/>
      <c r="CJ7" s="40"/>
      <c r="CK7" s="40"/>
      <c r="CL7" s="40">
        <v>6</v>
      </c>
      <c r="CM7" s="40">
        <v>1</v>
      </c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66"/>
      <c r="DR7" s="19">
        <f>COUNTIFS(B7,"&gt;=0")+COUNTIFS(F7,"&gt;=0")+COUNTIFS(J7,"&gt;=0")+COUNTIFS(N7,"&gt;=0")+ COUNTIF(R7,"&gt;=0")+COUNTIF(V7,"&gt;=0")+COUNTIF(Z7,"&gt;=0")+COUNTIF(AD7,"&gt;=0")+COUNTIF(AH7,"&gt;=0")+COUNTIF(AL7,"&gt;=0")+COUNTIF(AP7,"&gt;=0")+COUNTIF(AT7,"&gt;=0")+COUNTIF(AX7,"&gt;=0")+COUNTIF(BB7,"&gt;=0")+COUNTIF(BF7,"&gt;=0")+COUNTIF(BJ7,"&gt;=0")+COUNTIF(BN7,"&gt;=0")+COUNTIF(BR7,"&gt;=0")+COUNTIF(BV7,"&gt;=0")+COUNTIF(BZ7,"&gt;=0")+COUNTIF(CD7,"&gt;=0")+COUNTIF(CL7,"&gt;=0")+COUNTIF(CH7,"&gt;=0")+COUNTIF(CP7,"&gt;=0")+COUNTIF(CT7,"&gt;=0")+COUNTIF(DJ7,"&gt;=0")+COUNTIF(DN7,"&gt;=0")+COUNTIF(CX7,"&gt;=0")</f>
        <v>19</v>
      </c>
      <c r="DS7" s="23">
        <f>B7+F7+J7+N7+R7+V7+Z7+AD7+AH7+AL7+AP7+AT7+AX7+BB7+BF7+BJ7+BN7+BR7+BV7+BZ7+CD7+CH7+CL7+CP7+CT7+DJ7+DN7+CX7</f>
        <v>71</v>
      </c>
      <c r="DT7" s="23">
        <f>C7+G7+K7+O7+S7+W7+AA7+AE7+AI7+AM7+AQ7+AU7+AY7+BC7+BG7+BK7+BO7+BS7+BW7+CA7+CE7+CI7+CM7+CQ7+CU7+DK7+DO7+CY7</f>
        <v>3</v>
      </c>
      <c r="DU7" s="23">
        <f>D7+H7+L7+P7+T7+X7+AB7+AF7+AJ7+AN7+AR7+AV7+AZ7+BD7+BH7+BL7+BP7+BT7+BX7+CB7+CF7+CJ7+CN7+CR7+CV7+DL7+DP7+CZ7</f>
        <v>12</v>
      </c>
      <c r="DV7" s="23">
        <f>E7+I7+M7+Q7+U7+Y7+AC7+AG7+AK7+AO7+AS7+AW7+BA7+BE7+BI7+BM7+BQ7+BU7+BY7+CC7+CG7+CK7+CO7+CS7+CW7+DA7+DM7+DQ7</f>
        <v>0</v>
      </c>
      <c r="DW7" s="67">
        <f>DS7/DR7</f>
        <v>3.736842105263158</v>
      </c>
    </row>
    <row r="8" spans="1:127" s="15" customFormat="1" x14ac:dyDescent="0.25">
      <c r="A8" s="55" t="str">
        <f>[1]Blad1!B36</f>
        <v>Johan Enell</v>
      </c>
      <c r="B8" s="40">
        <v>3</v>
      </c>
      <c r="C8" s="40"/>
      <c r="D8" s="40"/>
      <c r="E8" s="40"/>
      <c r="F8" s="40">
        <v>2</v>
      </c>
      <c r="G8" s="40"/>
      <c r="H8" s="40"/>
      <c r="I8" s="40"/>
      <c r="J8" s="40">
        <v>0</v>
      </c>
      <c r="K8" s="40"/>
      <c r="L8" s="40">
        <v>4</v>
      </c>
      <c r="M8" s="40"/>
      <c r="N8" s="40">
        <v>1</v>
      </c>
      <c r="O8" s="40"/>
      <c r="P8" s="40"/>
      <c r="Q8" s="40"/>
      <c r="R8" s="40"/>
      <c r="S8" s="40"/>
      <c r="T8" s="40"/>
      <c r="U8" s="40"/>
      <c r="V8" s="40">
        <v>1</v>
      </c>
      <c r="W8" s="40"/>
      <c r="X8" s="40"/>
      <c r="Y8" s="40"/>
      <c r="Z8" s="40">
        <v>0</v>
      </c>
      <c r="AA8" s="40"/>
      <c r="AB8" s="40"/>
      <c r="AC8" s="40"/>
      <c r="AD8" s="40">
        <v>1</v>
      </c>
      <c r="AE8" s="40"/>
      <c r="AF8" s="40"/>
      <c r="AG8" s="40"/>
      <c r="AH8" s="40"/>
      <c r="AI8" s="40"/>
      <c r="AJ8" s="40"/>
      <c r="AK8" s="40"/>
      <c r="AL8" s="40">
        <v>2</v>
      </c>
      <c r="AM8" s="40"/>
      <c r="AN8" s="40">
        <v>2</v>
      </c>
      <c r="AO8" s="40"/>
      <c r="AP8" s="40">
        <v>7</v>
      </c>
      <c r="AQ8" s="40"/>
      <c r="AR8" s="40"/>
      <c r="AS8" s="40"/>
      <c r="AT8" s="40">
        <v>4</v>
      </c>
      <c r="AU8" s="40"/>
      <c r="AV8" s="40"/>
      <c r="AW8" s="40"/>
      <c r="AX8" s="40">
        <v>13</v>
      </c>
      <c r="AY8" s="40"/>
      <c r="AZ8" s="40"/>
      <c r="BA8" s="40"/>
      <c r="BB8" s="40">
        <v>2</v>
      </c>
      <c r="BC8" s="40"/>
      <c r="BD8" s="40"/>
      <c r="BE8" s="40"/>
      <c r="BF8" s="40">
        <v>1</v>
      </c>
      <c r="BG8" s="40"/>
      <c r="BH8" s="40"/>
      <c r="BI8" s="40"/>
      <c r="BJ8" s="40">
        <v>1</v>
      </c>
      <c r="BK8" s="40"/>
      <c r="BL8" s="40"/>
      <c r="BM8" s="40"/>
      <c r="BN8" s="40">
        <v>4</v>
      </c>
      <c r="BO8" s="40"/>
      <c r="BP8" s="40"/>
      <c r="BQ8" s="40"/>
      <c r="BR8" s="40">
        <v>3</v>
      </c>
      <c r="BS8" s="40"/>
      <c r="BT8" s="40"/>
      <c r="BU8" s="40"/>
      <c r="BV8" s="40">
        <v>3</v>
      </c>
      <c r="BW8" s="40"/>
      <c r="BX8" s="40"/>
      <c r="BY8" s="40"/>
      <c r="BZ8" s="40"/>
      <c r="CA8" s="40"/>
      <c r="CB8" s="40"/>
      <c r="CC8" s="40"/>
      <c r="CD8" s="40">
        <v>3</v>
      </c>
      <c r="CE8" s="40"/>
      <c r="CF8" s="40">
        <v>2</v>
      </c>
      <c r="CG8" s="40"/>
      <c r="CH8" s="40">
        <v>5</v>
      </c>
      <c r="CI8" s="40"/>
      <c r="CJ8" s="40"/>
      <c r="CK8" s="40"/>
      <c r="CL8" s="40">
        <v>11</v>
      </c>
      <c r="CM8" s="40"/>
      <c r="CN8" s="40">
        <v>2</v>
      </c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66"/>
      <c r="DR8" s="19">
        <f>COUNTIFS(B8,"&gt;=0")+COUNTIFS(F8,"&gt;=0")+COUNTIFS(J8,"&gt;=0")+COUNTIFS(N8,"&gt;=0")+ COUNTIF(R8,"&gt;=0")+COUNTIF(V8,"&gt;=0")+COUNTIF(Z8,"&gt;=0")+COUNTIF(AD8,"&gt;=0")+COUNTIF(AH8,"&gt;=0")+COUNTIF(AL8,"&gt;=0")+COUNTIF(AP8,"&gt;=0")+COUNTIF(AT8,"&gt;=0")+COUNTIF(AX8,"&gt;=0")+COUNTIF(BB8,"&gt;=0")+COUNTIF(BF8,"&gt;=0")+COUNTIF(BJ8,"&gt;=0")+COUNTIF(BN8,"&gt;=0")+COUNTIF(BR8,"&gt;=0")+COUNTIF(BV8,"&gt;=0")+COUNTIF(BZ8,"&gt;=0")+COUNTIF(CD8,"&gt;=0")+COUNTIF(CL8,"&gt;=0")+COUNTIF(CH8,"&gt;=0")+COUNTIF(CP8,"&gt;=0")+COUNTIF(CT8,"&gt;=0")+COUNTIF(DJ8,"&gt;=0")+COUNTIF(DN8,"&gt;=0")+COUNTIF(CX8,"&gt;=0")</f>
        <v>20</v>
      </c>
      <c r="DS8" s="23">
        <f>B8+F8+J8+N8+R8+V8+Z8+AD8+AH8+AL8+AP8+AT8+AX8+BB8+BF8+BJ8+BN8+BR8+BV8+BZ8+CD8+CH8+CL8+CP8+CT8+DJ8+DN8+CX8</f>
        <v>67</v>
      </c>
      <c r="DT8" s="23">
        <f>C8+G8+K8+O8+S8+W8+AA8+AE8+AI8+AM8+AQ8+AU8+AY8+BC8+BG8+BK8+BO8+BS8+BW8+CA8+CE8+CI8+CM8+CQ8+CU8+DK8+DO8+CY8</f>
        <v>0</v>
      </c>
      <c r="DU8" s="23">
        <f>D8+H8+L8+P8+T8+X8+AB8+AF8+AJ8+AN8+AR8+AV8+AZ8+BD8+BH8+BL8+BP8+BT8+BX8+CB8+CF8+CJ8+CN8+CR8+CV8+DL8+DP8+CZ8</f>
        <v>10</v>
      </c>
      <c r="DV8" s="23">
        <f>E8+I8+M8+Q8+U8+Y8+AC8+AG8+AK8+AO8+AS8+AW8+BA8+BE8+BI8+BM8+BQ8+BU8+BY8+CC8+CG8+CK8+CO8+CS8+CW8+DA8+DM8+DQ8</f>
        <v>0</v>
      </c>
      <c r="DW8" s="67">
        <f>DS8/DR8</f>
        <v>3.35</v>
      </c>
    </row>
    <row r="9" spans="1:127" s="15" customFormat="1" x14ac:dyDescent="0.25">
      <c r="A9" s="55" t="str">
        <f>[1]Blad1!B8</f>
        <v>Adrian Glemhorn</v>
      </c>
      <c r="B9" s="40">
        <v>0</v>
      </c>
      <c r="C9" s="40">
        <v>1</v>
      </c>
      <c r="D9" s="40"/>
      <c r="E9" s="40"/>
      <c r="F9" s="40">
        <v>1</v>
      </c>
      <c r="G9" s="40"/>
      <c r="H9" s="40">
        <v>2</v>
      </c>
      <c r="I9" s="40"/>
      <c r="J9" s="40">
        <v>4</v>
      </c>
      <c r="K9" s="40"/>
      <c r="L9" s="40"/>
      <c r="M9" s="40"/>
      <c r="N9" s="40">
        <v>4</v>
      </c>
      <c r="O9" s="40"/>
      <c r="P9" s="40"/>
      <c r="Q9" s="40"/>
      <c r="R9" s="40">
        <v>7</v>
      </c>
      <c r="S9" s="40"/>
      <c r="T9" s="40"/>
      <c r="U9" s="40"/>
      <c r="V9" s="40">
        <v>2</v>
      </c>
      <c r="W9" s="40"/>
      <c r="X9" s="40"/>
      <c r="Y9" s="40"/>
      <c r="Z9" s="40">
        <v>1</v>
      </c>
      <c r="AA9" s="40"/>
      <c r="AB9" s="40">
        <v>18.48</v>
      </c>
      <c r="AC9" s="40"/>
      <c r="AD9" s="40">
        <v>2</v>
      </c>
      <c r="AE9" s="40">
        <v>1</v>
      </c>
      <c r="AF9" s="40"/>
      <c r="AG9" s="40"/>
      <c r="AH9" s="40">
        <v>4</v>
      </c>
      <c r="AI9" s="40"/>
      <c r="AJ9" s="40"/>
      <c r="AK9" s="40"/>
      <c r="AL9" s="40">
        <v>3</v>
      </c>
      <c r="AM9" s="40">
        <v>1</v>
      </c>
      <c r="AN9" s="40"/>
      <c r="AO9" s="40"/>
      <c r="AP9" s="40"/>
      <c r="AQ9" s="40"/>
      <c r="AR9" s="40"/>
      <c r="AS9" s="40"/>
      <c r="AT9" s="40">
        <v>1</v>
      </c>
      <c r="AU9" s="40"/>
      <c r="AV9" s="40">
        <v>2</v>
      </c>
      <c r="AW9" s="40"/>
      <c r="AX9" s="40">
        <v>6</v>
      </c>
      <c r="AY9" s="40"/>
      <c r="AZ9" s="40"/>
      <c r="BA9" s="40"/>
      <c r="BB9" s="40">
        <v>4</v>
      </c>
      <c r="BC9" s="40"/>
      <c r="BD9" s="40">
        <v>2</v>
      </c>
      <c r="BE9" s="40"/>
      <c r="BF9" s="40">
        <v>3</v>
      </c>
      <c r="BG9" s="40"/>
      <c r="BH9" s="40"/>
      <c r="BI9" s="40"/>
      <c r="BJ9" s="40">
        <v>3</v>
      </c>
      <c r="BK9" s="40"/>
      <c r="BL9" s="40"/>
      <c r="BM9" s="40"/>
      <c r="BN9" s="40">
        <v>5</v>
      </c>
      <c r="BO9" s="40"/>
      <c r="BP9" s="40"/>
      <c r="BQ9" s="40"/>
      <c r="BR9" s="40"/>
      <c r="BS9" s="40"/>
      <c r="BT9" s="40"/>
      <c r="BU9" s="40"/>
      <c r="BV9" s="40">
        <v>2</v>
      </c>
      <c r="BW9" s="40"/>
      <c r="BX9" s="40"/>
      <c r="BY9" s="40"/>
      <c r="BZ9" s="40">
        <v>2</v>
      </c>
      <c r="CA9" s="40"/>
      <c r="CB9" s="40">
        <v>2</v>
      </c>
      <c r="CC9" s="40"/>
      <c r="CD9" s="40">
        <v>2</v>
      </c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66"/>
      <c r="DR9" s="19">
        <f>COUNTIFS(B9,"&gt;=0")+COUNTIFS(F9,"&gt;=0")+COUNTIFS(J9,"&gt;=0")+COUNTIFS(N9,"&gt;=0")+ COUNTIF(R9,"&gt;=0")+COUNTIF(V9,"&gt;=0")+COUNTIF(Z9,"&gt;=0")+COUNTIF(AD9,"&gt;=0")+COUNTIF(AH9,"&gt;=0")+COUNTIF(AL9,"&gt;=0")+COUNTIF(AP9,"&gt;=0")+COUNTIF(AT9,"&gt;=0")+COUNTIF(AX9,"&gt;=0")+COUNTIF(BB9,"&gt;=0")+COUNTIF(BF9,"&gt;=0")+COUNTIF(BJ9,"&gt;=0")+COUNTIF(BN9,"&gt;=0")+COUNTIF(BR9,"&gt;=0")+COUNTIF(BV9,"&gt;=0")+COUNTIF(BZ9,"&gt;=0")+COUNTIF(CD9,"&gt;=0")+COUNTIF(CL9,"&gt;=0")+COUNTIF(CH9,"&gt;=0")+COUNTIF(CP9,"&gt;=0")+COUNTIF(CT9,"&gt;=0")+COUNTIF(DJ9,"&gt;=0")+COUNTIF(DN9,"&gt;=0")+COUNTIF(CX9,"&gt;=0")</f>
        <v>19</v>
      </c>
      <c r="DS9" s="23">
        <f>B9+F9+J9+N9+R9+V9+Z9+AD9+AH9+AL9+AP9+AT9+AX9+BB9+BF9+BJ9+BN9+BR9+BV9+BZ9+CD9+CH9+CL9+CP9+CT9+DJ9+DN9+CX9</f>
        <v>56</v>
      </c>
      <c r="DT9" s="23">
        <f>C9+G9+K9+O9+S9+W9+AA9+AE9+AI9+AM9+AQ9+AU9+AY9+BC9+BG9+BK9+BO9+BS9+BW9+CA9+CE9+CI9+CM9+CQ9+CU9+DK9+DO9+CY9</f>
        <v>3</v>
      </c>
      <c r="DU9" s="23">
        <f>D9+H9+L9+P9+T9+X9+AB9+AF9+AJ9+AN9+AR9+AV9+AZ9+BD9+BH9+BL9+BP9+BT9+BX9+CB9+CF9+CJ9+CN9+CR9+CV9+DL9+DP9+CZ9</f>
        <v>26.48</v>
      </c>
      <c r="DV9" s="23">
        <f>E9+I9+M9+Q9+U9+Y9+AC9+AG9+AK9+AO9+AS9+AW9+BA9+BE9+BI9+BM9+BQ9+BU9+BY9+CC9+CG9+CK9+CO9+CS9+CW9+DA9+DM9+DQ9</f>
        <v>0</v>
      </c>
      <c r="DW9" s="67">
        <f>DS9/DR9</f>
        <v>2.9473684210526314</v>
      </c>
    </row>
    <row r="10" spans="1:127" s="15" customFormat="1" x14ac:dyDescent="0.25">
      <c r="A10" s="55" t="str">
        <f>[1]Blad1!B3</f>
        <v>Oscar Eriksson</v>
      </c>
      <c r="B10" s="23">
        <v>2</v>
      </c>
      <c r="C10" s="23"/>
      <c r="D10" s="23">
        <v>2</v>
      </c>
      <c r="E10" s="23"/>
      <c r="F10" s="23">
        <v>2</v>
      </c>
      <c r="G10" s="23"/>
      <c r="H10" s="23"/>
      <c r="I10" s="23"/>
      <c r="J10" s="23">
        <v>6</v>
      </c>
      <c r="K10" s="23"/>
      <c r="L10" s="23"/>
      <c r="M10" s="23"/>
      <c r="N10" s="23">
        <v>4</v>
      </c>
      <c r="O10" s="23"/>
      <c r="P10" s="23"/>
      <c r="Q10" s="23"/>
      <c r="R10" s="40">
        <v>4</v>
      </c>
      <c r="S10" s="40"/>
      <c r="T10" s="40">
        <v>2</v>
      </c>
      <c r="U10" s="40"/>
      <c r="V10" s="40">
        <v>1</v>
      </c>
      <c r="W10" s="40"/>
      <c r="X10" s="40"/>
      <c r="Y10" s="40"/>
      <c r="Z10" s="40">
        <v>0</v>
      </c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>
        <v>4</v>
      </c>
      <c r="AM10" s="40"/>
      <c r="AN10" s="40">
        <v>2</v>
      </c>
      <c r="AO10" s="40"/>
      <c r="AP10" s="40">
        <v>6</v>
      </c>
      <c r="AQ10" s="40"/>
      <c r="AR10" s="40"/>
      <c r="AS10" s="40"/>
      <c r="AT10" s="40">
        <v>2</v>
      </c>
      <c r="AU10" s="40"/>
      <c r="AV10" s="40"/>
      <c r="AW10" s="40"/>
      <c r="AX10" s="40">
        <v>8</v>
      </c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>
        <v>5</v>
      </c>
      <c r="CI10" s="40"/>
      <c r="CJ10" s="40"/>
      <c r="CK10" s="40"/>
      <c r="CL10" s="40">
        <v>5</v>
      </c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23"/>
      <c r="DO10" s="40"/>
      <c r="DP10" s="40"/>
      <c r="DQ10" s="66"/>
      <c r="DR10" s="19">
        <f>COUNTIFS(B10,"&gt;=0")+COUNTIFS(F10,"&gt;=0")+COUNTIFS(J10,"&gt;=0")+COUNTIFS(N10,"&gt;=0")+ COUNTIF(R10,"&gt;=0")+COUNTIF(V10,"&gt;=0")+COUNTIF(Z10,"&gt;=0")+COUNTIF(AD10,"&gt;=0")+COUNTIF(AH10,"&gt;=0")+COUNTIF(AL10,"&gt;=0")+COUNTIF(AP10,"&gt;=0")+COUNTIF(AT10,"&gt;=0")+COUNTIF(AX10,"&gt;=0")+COUNTIF(BB10,"&gt;=0")+COUNTIF(BF10,"&gt;=0")+COUNTIF(BJ10,"&gt;=0")+COUNTIF(BN10,"&gt;=0")+COUNTIF(BR10,"&gt;=0")+COUNTIF(BV10,"&gt;=0")+COUNTIF(BZ10,"&gt;=0")+COUNTIF(CD10,"&gt;=0")+COUNTIF(CL10,"&gt;=0")+COUNTIF(CH10,"&gt;=0")+COUNTIF(CP10,"&gt;=0")+COUNTIF(CT10,"&gt;=0")+COUNTIF(DJ10,"&gt;=0")+COUNTIF(DN10,"&gt;=0")+COUNTIF(CX10,"&gt;=0")+COUNTIF(DB10,"&gt;=0")+COUNTIF(DF10,"&gt;=0")</f>
        <v>13</v>
      </c>
      <c r="DS10" s="23">
        <f>B10+F10+J10+N10+R10+V10+Z10+AD10+AH10+AL10+AP10+AT10+AX10+BB10+BF10+BJ10+BN10+BR10+BV10+BZ10+CD10+CH10+CL10+CP10+CT10+DJ10+DN10+CX10+DB10+DF10</f>
        <v>49</v>
      </c>
      <c r="DT10" s="23">
        <f>C10+G10+K10+O10+S10+W10+AA10+AE10+AI10+AM10+AQ10+AU10+AY10+BC10+BG10+BK10+BO10+BS10+BW10+CA10+CE10+CI10+CM10+CQ10+CU10+DK10+DO10+CY10+DC10+DG10</f>
        <v>0</v>
      </c>
      <c r="DU10" s="23">
        <f>D10+H10+L10+P10+T10+X10+AB10+AF10+AJ10+AN10+AR10+AV10+AZ10+BD10+BH10+BL10+BP10+BT10+BX10+CB10+CF10+CJ10+CN10+CR10+CV10+DL10+DP10+CZ10+DD10+DH10</f>
        <v>6</v>
      </c>
      <c r="DV10" s="23">
        <f>E10+I10+M10+Q10+U10+Y10+AC10+AG10+AK10+AO10+AS10+AW10+BA10+BE10+BI10+BM10+BQ10+BU10+BY10+CC10+CG10+CK10+CO10+CS10+CW10+DA10+DM10+DQ10</f>
        <v>0</v>
      </c>
      <c r="DW10" s="67">
        <f>DS10/DR10</f>
        <v>3.7692307692307692</v>
      </c>
    </row>
    <row r="11" spans="1:127" s="15" customFormat="1" x14ac:dyDescent="0.25">
      <c r="A11" s="55" t="str">
        <f>[1]Blad1!B5</f>
        <v>Per Ehn</v>
      </c>
      <c r="B11" s="23">
        <v>1</v>
      </c>
      <c r="C11" s="23"/>
      <c r="D11" s="23"/>
      <c r="E11" s="23"/>
      <c r="F11" s="23"/>
      <c r="G11" s="23"/>
      <c r="H11" s="23"/>
      <c r="I11" s="23"/>
      <c r="J11" s="23">
        <v>3</v>
      </c>
      <c r="K11" s="23">
        <v>1</v>
      </c>
      <c r="L11" s="23">
        <v>8.19</v>
      </c>
      <c r="M11" s="23"/>
      <c r="N11" s="23">
        <v>1</v>
      </c>
      <c r="O11" s="23"/>
      <c r="P11" s="23"/>
      <c r="Q11" s="23"/>
      <c r="R11" s="40"/>
      <c r="S11" s="40"/>
      <c r="T11" s="40"/>
      <c r="U11" s="40"/>
      <c r="V11" s="40">
        <v>1</v>
      </c>
      <c r="W11" s="40"/>
      <c r="X11" s="40">
        <v>2</v>
      </c>
      <c r="Y11" s="40"/>
      <c r="Z11" s="40">
        <v>3</v>
      </c>
      <c r="AA11" s="40"/>
      <c r="AB11" s="40"/>
      <c r="AC11" s="40"/>
      <c r="AD11" s="40"/>
      <c r="AE11" s="40"/>
      <c r="AF11" s="40"/>
      <c r="AG11" s="40"/>
      <c r="AH11" s="40">
        <v>4</v>
      </c>
      <c r="AI11" s="40"/>
      <c r="AJ11" s="40"/>
      <c r="AK11" s="40"/>
      <c r="AL11" s="40">
        <v>4</v>
      </c>
      <c r="AM11" s="40">
        <v>1</v>
      </c>
      <c r="AN11" s="40"/>
      <c r="AO11" s="40"/>
      <c r="AP11" s="40"/>
      <c r="AQ11" s="40"/>
      <c r="AR11" s="40"/>
      <c r="AS11" s="40"/>
      <c r="AT11" s="40">
        <v>2</v>
      </c>
      <c r="AU11" s="40"/>
      <c r="AV11" s="40"/>
      <c r="AW11" s="40"/>
      <c r="AX11" s="40"/>
      <c r="AY11" s="40"/>
      <c r="AZ11" s="40"/>
      <c r="BA11" s="40"/>
      <c r="BB11" s="40">
        <v>2</v>
      </c>
      <c r="BC11" s="40"/>
      <c r="BD11" s="40">
        <v>2</v>
      </c>
      <c r="BE11" s="40"/>
      <c r="BF11" s="40">
        <v>0</v>
      </c>
      <c r="BG11" s="40"/>
      <c r="BH11" s="40">
        <v>2</v>
      </c>
      <c r="BI11" s="40"/>
      <c r="BJ11" s="40"/>
      <c r="BK11" s="40"/>
      <c r="BL11" s="40"/>
      <c r="BM11" s="40"/>
      <c r="BN11" s="40">
        <v>0</v>
      </c>
      <c r="BO11" s="40">
        <v>1</v>
      </c>
      <c r="BP11" s="40">
        <v>4</v>
      </c>
      <c r="BQ11" s="40"/>
      <c r="BR11" s="40">
        <v>2</v>
      </c>
      <c r="BS11" s="40"/>
      <c r="BT11" s="40"/>
      <c r="BU11" s="40"/>
      <c r="BV11" s="40">
        <v>4</v>
      </c>
      <c r="BW11" s="40"/>
      <c r="BX11" s="40"/>
      <c r="BY11" s="40"/>
      <c r="BZ11" s="40">
        <v>2</v>
      </c>
      <c r="CA11" s="40">
        <v>1</v>
      </c>
      <c r="CB11" s="40"/>
      <c r="CC11" s="40"/>
      <c r="CD11" s="40">
        <v>2</v>
      </c>
      <c r="CE11" s="40"/>
      <c r="CF11" s="40"/>
      <c r="CG11" s="40"/>
      <c r="CH11" s="40">
        <v>4</v>
      </c>
      <c r="CI11" s="40"/>
      <c r="CJ11" s="40"/>
      <c r="CK11" s="40"/>
      <c r="CL11" s="40">
        <v>3</v>
      </c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23"/>
      <c r="DO11" s="40"/>
      <c r="DP11" s="40"/>
      <c r="DQ11" s="66"/>
      <c r="DR11" s="19">
        <f>COUNTIFS(B11,"&gt;=0")+COUNTIFS(F11,"&gt;=0")+COUNTIFS(J11,"&gt;=0")+COUNTIFS(N11,"&gt;=0")+ COUNTIF(R11,"&gt;=0")+COUNTIF(V11,"&gt;=0")+COUNTIF(Z11,"&gt;=0")+COUNTIF(AD11,"&gt;=0")+COUNTIF(AH11,"&gt;=0")+COUNTIF(AL11,"&gt;=0")+COUNTIF(AP11,"&gt;=0")+COUNTIF(AT11,"&gt;=0")+COUNTIF(AX11,"&gt;=0")+COUNTIF(BB11,"&gt;=0")+COUNTIF(BF11,"&gt;=0")+COUNTIF(BJ11,"&gt;=0")+COUNTIF(BN11,"&gt;=0")+COUNTIF(BR11,"&gt;=0")+COUNTIF(BV11,"&gt;=0")+COUNTIF(BZ11,"&gt;=0")+COUNTIF(CD11,"&gt;=0")+COUNTIF(CL11,"&gt;=0")+COUNTIF(CH11,"&gt;=0")+COUNTIF(CP11,"&gt;=0")+COUNTIF(CT11,"&gt;=0")+COUNTIF(DJ11,"&gt;=0")+COUNTIF(DN11,"&gt;=0")+COUNTIF(CX11,"&gt;=0")+COUNTIF(DB11,"&gt;=0")+COUNTIF(DF11,"&gt;=0")</f>
        <v>17</v>
      </c>
      <c r="DS11" s="23">
        <f>B11+F11+J11+N11+R11+V11+Z11+AD11+AH11+AL11+AP11+AT11+AX11+BB11+BF11+BJ11+BN11+BR11+BV11+BZ11+CD11+CH11+CL11+CP11+CT11+DJ11+DN11+CX11+DB11+DF11</f>
        <v>38</v>
      </c>
      <c r="DT11" s="23">
        <f>C11+G11+K11+O11+S11+W11+AA11+AE11+AI11+AM11+AQ11+AU11+AY11+BC11+BG11+BK11+BO11+BS11+BW11+CA11+CE11+CI11+CM11+CQ11+CU11+DK11+DO11+CY11+DC11+DG11</f>
        <v>4</v>
      </c>
      <c r="DU11" s="23">
        <f>D11+H11+L11+P11+T11+X11+AB11+AF11+AJ11+AN11+AR11+AV11+AZ11+BD11+BH11+BL11+BP11+BT11+BX11+CB11+CF11+CJ11+CN11+CR11+CV11+DL11+DP11+CZ11+DD11+DH11</f>
        <v>18.189999999999998</v>
      </c>
      <c r="DV11" s="23">
        <f>E11+I11+M11+Q11+U11+Y11+AC11+AG11+AK11+AO11+AS11+AW11+BA11+BE11+BI11+BM11+BQ11+BU11+BY11+CC11+CG11+CK11+CO11+CS11+CW11+DA11+DM11+DQ11</f>
        <v>0</v>
      </c>
      <c r="DW11" s="67">
        <f>DS11/DR11</f>
        <v>2.2352941176470589</v>
      </c>
    </row>
    <row r="12" spans="1:127" s="15" customFormat="1" x14ac:dyDescent="0.25">
      <c r="A12" s="55" t="str">
        <f>[1]Blad1!B84</f>
        <v>Mattias Friström</v>
      </c>
      <c r="B12" s="40"/>
      <c r="C12" s="56"/>
      <c r="D12" s="56"/>
      <c r="E12" s="56"/>
      <c r="F12" s="40"/>
      <c r="G12" s="56"/>
      <c r="H12" s="56"/>
      <c r="I12" s="56"/>
      <c r="J12" s="40"/>
      <c r="K12" s="56"/>
      <c r="L12" s="56"/>
      <c r="M12" s="56"/>
      <c r="N12" s="40"/>
      <c r="O12" s="40"/>
      <c r="P12" s="40"/>
      <c r="Q12" s="40"/>
      <c r="R12" s="56"/>
      <c r="S12" s="56"/>
      <c r="T12" s="56"/>
      <c r="U12" s="56"/>
      <c r="V12" s="40"/>
      <c r="W12" s="56"/>
      <c r="X12" s="40"/>
      <c r="Y12" s="56"/>
      <c r="Z12" s="40"/>
      <c r="AA12" s="56"/>
      <c r="AB12" s="40"/>
      <c r="AC12" s="56"/>
      <c r="AD12" s="40">
        <v>4</v>
      </c>
      <c r="AE12" s="40"/>
      <c r="AF12" s="40"/>
      <c r="AG12" s="40"/>
      <c r="AH12" s="40">
        <v>3</v>
      </c>
      <c r="AI12" s="40"/>
      <c r="AJ12" s="40"/>
      <c r="AK12" s="40"/>
      <c r="AL12" s="40">
        <v>3</v>
      </c>
      <c r="AM12" s="40"/>
      <c r="AN12" s="40"/>
      <c r="AO12" s="40"/>
      <c r="AP12" s="40">
        <v>2</v>
      </c>
      <c r="AQ12" s="40"/>
      <c r="AR12" s="40"/>
      <c r="AS12" s="56"/>
      <c r="AT12" s="40">
        <v>1</v>
      </c>
      <c r="AU12" s="56"/>
      <c r="AV12" s="56"/>
      <c r="AW12" s="56"/>
      <c r="AX12" s="40">
        <v>3</v>
      </c>
      <c r="AY12" s="56"/>
      <c r="AZ12" s="56"/>
      <c r="BA12" s="56"/>
      <c r="BB12" s="40">
        <v>2</v>
      </c>
      <c r="BC12" s="56"/>
      <c r="BD12" s="56">
        <v>2</v>
      </c>
      <c r="BE12" s="56"/>
      <c r="BF12" s="40">
        <v>6</v>
      </c>
      <c r="BG12" s="56"/>
      <c r="BH12" s="56"/>
      <c r="BI12" s="56"/>
      <c r="BJ12" s="40"/>
      <c r="BK12" s="40"/>
      <c r="BL12" s="40"/>
      <c r="BM12" s="56"/>
      <c r="BN12" s="56"/>
      <c r="BO12" s="56"/>
      <c r="BP12" s="56"/>
      <c r="BQ12" s="56"/>
      <c r="BR12" s="40"/>
      <c r="BS12" s="56"/>
      <c r="BT12" s="56"/>
      <c r="BU12" s="56"/>
      <c r="BV12" s="40"/>
      <c r="BW12" s="56"/>
      <c r="BX12" s="56"/>
      <c r="BY12" s="56"/>
      <c r="BZ12" s="56"/>
      <c r="CA12" s="56"/>
      <c r="CB12" s="56"/>
      <c r="CC12" s="56"/>
      <c r="CD12" s="40"/>
      <c r="CE12" s="56"/>
      <c r="CF12" s="56"/>
      <c r="CG12" s="56"/>
      <c r="CH12" s="40">
        <v>4</v>
      </c>
      <c r="CI12" s="56">
        <v>1</v>
      </c>
      <c r="CJ12" s="56"/>
      <c r="CK12" s="56"/>
      <c r="CL12" s="40">
        <v>7</v>
      </c>
      <c r="CM12" s="56"/>
      <c r="CN12" s="56"/>
      <c r="CO12" s="56"/>
      <c r="CP12" s="40"/>
      <c r="CQ12" s="56"/>
      <c r="CR12" s="56"/>
      <c r="CS12" s="56"/>
      <c r="CT12" s="40"/>
      <c r="CU12" s="56"/>
      <c r="CV12" s="56"/>
      <c r="CW12" s="56"/>
      <c r="CX12" s="40"/>
      <c r="CY12" s="56"/>
      <c r="CZ12" s="56"/>
      <c r="DA12" s="56"/>
      <c r="DB12" s="40"/>
      <c r="DC12" s="56"/>
      <c r="DD12" s="56"/>
      <c r="DE12" s="56"/>
      <c r="DF12" s="40"/>
      <c r="DG12" s="56"/>
      <c r="DH12" s="56"/>
      <c r="DI12" s="56"/>
      <c r="DJ12" s="40"/>
      <c r="DK12" s="56"/>
      <c r="DL12" s="56"/>
      <c r="DM12" s="56"/>
      <c r="DN12" s="23"/>
      <c r="DO12" s="56"/>
      <c r="DP12" s="56"/>
      <c r="DQ12" s="65"/>
      <c r="DR12" s="19">
        <f>COUNTIFS(B12,"&gt;=0")+COUNTIFS(F12,"&gt;=0")+COUNTIFS(J12,"&gt;=0")+COUNTIFS(N12,"&gt;=0")+ COUNTIF(R12,"&gt;=0")+COUNTIF(V12,"&gt;=0")+COUNTIF(Z12,"&gt;=0")+COUNTIF(AD12,"&gt;=0")+COUNTIF(AH12,"&gt;=0")+COUNTIF(AL12,"&gt;=0")+COUNTIF(AP12,"&gt;=0")+COUNTIF(AT12,"&gt;=0")+COUNTIF(AX12,"&gt;=0")+COUNTIF(BB12,"&gt;=0")+COUNTIF(BF12,"&gt;=0")+COUNTIF(BJ12,"&gt;=0")+COUNTIF(BN12,"&gt;=0")+COUNTIF(BR12,"&gt;=0")+COUNTIF(BV12,"&gt;=0")+COUNTIF(BZ12,"&gt;=0")+COUNTIF(CD12,"&gt;=0")+COUNTIF(CL12,"&gt;=0")+COUNTIF(CH12,"&gt;=0")+COUNTIF(CP12,"&gt;=0")+COUNTIF(CT12,"&gt;=0")+COUNTIF(DJ12,"&gt;=0")+COUNTIF(DN12,"&gt;=0")+COUNTIF(CX12,"&gt;=0")+COUNTIF(DB12,"&gt;=0")+COUNTIF(DF12,"&gt;=0")</f>
        <v>10</v>
      </c>
      <c r="DS12" s="23">
        <f>B12+F12+J12+N12+R12+V12+Z12+AD12+AH12+AL12+AP12+AT12+AX12+BB12+BF12+BJ12+BN12+BR12+BV12+BZ12+CD12+CH12+CL12+CP12+CT12+DJ12+DN12+CX12</f>
        <v>35</v>
      </c>
      <c r="DT12" s="23">
        <f>C12+G12+K12+O12+S12+W12+AA12+AE12+AI12+AM12+AQ12+AU12+AY12+BC12+BG12+BK12+BO12+BS12+BW12+CA12+CE12+CI12+CM12+CQ12+CU12+DK12+DO12+CY12</f>
        <v>1</v>
      </c>
      <c r="DU12" s="23">
        <f>D12+H12+L12+P12+T12+X12+AB12+AF12+AJ12+AN12+AR12+AV12+AZ12+BD12+BH12+BL12+BP12+BT12+BX12+CB12+CF12+CJ12+CN12+CR12+CV12+DL12+DP12+CZ12</f>
        <v>2</v>
      </c>
      <c r="DV12" s="56"/>
      <c r="DW12" s="67">
        <f>DS12/DR12</f>
        <v>3.5</v>
      </c>
    </row>
    <row r="13" spans="1:127" s="15" customFormat="1" x14ac:dyDescent="0.25">
      <c r="A13" s="55" t="str">
        <f>[1]Blad1!B49</f>
        <v>Elias Sikström</v>
      </c>
      <c r="B13" s="40">
        <v>3</v>
      </c>
      <c r="C13" s="56"/>
      <c r="D13" s="56"/>
      <c r="E13" s="56"/>
      <c r="F13" s="40">
        <v>3</v>
      </c>
      <c r="G13" s="56"/>
      <c r="H13" s="56">
        <v>2</v>
      </c>
      <c r="I13" s="56"/>
      <c r="J13" s="40"/>
      <c r="K13" s="56"/>
      <c r="L13" s="56"/>
      <c r="M13" s="56"/>
      <c r="N13" s="40"/>
      <c r="O13" s="40"/>
      <c r="P13" s="40"/>
      <c r="Q13" s="40"/>
      <c r="R13" s="56"/>
      <c r="S13" s="56"/>
      <c r="T13" s="56"/>
      <c r="U13" s="56"/>
      <c r="V13" s="40">
        <v>1</v>
      </c>
      <c r="W13" s="56"/>
      <c r="X13" s="40"/>
      <c r="Y13" s="56"/>
      <c r="Z13" s="40">
        <v>2</v>
      </c>
      <c r="AA13" s="56"/>
      <c r="AB13" s="40">
        <v>2</v>
      </c>
      <c r="AC13" s="56"/>
      <c r="AD13" s="40">
        <v>0</v>
      </c>
      <c r="AE13" s="40"/>
      <c r="AF13" s="40">
        <v>2</v>
      </c>
      <c r="AG13" s="40"/>
      <c r="AH13" s="40">
        <v>0</v>
      </c>
      <c r="AI13" s="40"/>
      <c r="AJ13" s="40"/>
      <c r="AK13" s="40"/>
      <c r="AL13" s="40">
        <v>3</v>
      </c>
      <c r="AM13" s="40"/>
      <c r="AN13" s="40"/>
      <c r="AO13" s="40"/>
      <c r="AP13" s="40">
        <v>0</v>
      </c>
      <c r="AQ13" s="40"/>
      <c r="AR13" s="40"/>
      <c r="AS13" s="56"/>
      <c r="AT13" s="40">
        <v>1</v>
      </c>
      <c r="AU13" s="56"/>
      <c r="AV13" s="56"/>
      <c r="AW13" s="56"/>
      <c r="AX13" s="40">
        <v>4</v>
      </c>
      <c r="AY13" s="56">
        <v>1</v>
      </c>
      <c r="AZ13" s="56"/>
      <c r="BA13" s="56"/>
      <c r="BB13" s="40">
        <v>2</v>
      </c>
      <c r="BC13" s="56"/>
      <c r="BD13" s="56"/>
      <c r="BE13" s="56"/>
      <c r="BF13" s="40">
        <v>3</v>
      </c>
      <c r="BG13" s="56">
        <v>1</v>
      </c>
      <c r="BH13" s="56">
        <v>2</v>
      </c>
      <c r="BI13" s="56"/>
      <c r="BJ13" s="40">
        <v>3</v>
      </c>
      <c r="BK13" s="40"/>
      <c r="BL13" s="40">
        <v>2</v>
      </c>
      <c r="BM13" s="56"/>
      <c r="BN13" s="56">
        <v>1</v>
      </c>
      <c r="BO13" s="56"/>
      <c r="BP13" s="56"/>
      <c r="BQ13" s="56"/>
      <c r="BR13" s="40">
        <v>2</v>
      </c>
      <c r="BS13" s="56"/>
      <c r="BT13" s="56"/>
      <c r="BU13" s="56"/>
      <c r="BV13" s="40">
        <v>0</v>
      </c>
      <c r="BW13" s="56"/>
      <c r="BX13" s="56"/>
      <c r="BY13" s="56"/>
      <c r="BZ13" s="56"/>
      <c r="CA13" s="56"/>
      <c r="CB13" s="56"/>
      <c r="CC13" s="56"/>
      <c r="CD13" s="40"/>
      <c r="CE13" s="56"/>
      <c r="CF13" s="56"/>
      <c r="CG13" s="56"/>
      <c r="CH13" s="40"/>
      <c r="CI13" s="56"/>
      <c r="CJ13" s="56"/>
      <c r="CK13" s="56"/>
      <c r="CL13" s="40"/>
      <c r="CM13" s="56"/>
      <c r="CN13" s="56"/>
      <c r="CO13" s="56"/>
      <c r="CP13" s="56"/>
      <c r="CQ13" s="56"/>
      <c r="CR13" s="56"/>
      <c r="CS13" s="56"/>
      <c r="CT13" s="40"/>
      <c r="CU13" s="56"/>
      <c r="CV13" s="56"/>
      <c r="CW13" s="56"/>
      <c r="CX13" s="40"/>
      <c r="CY13" s="56"/>
      <c r="CZ13" s="56"/>
      <c r="DA13" s="56"/>
      <c r="DB13" s="40"/>
      <c r="DC13" s="56"/>
      <c r="DD13" s="56"/>
      <c r="DE13" s="56"/>
      <c r="DF13" s="40"/>
      <c r="DG13" s="56"/>
      <c r="DH13" s="56"/>
      <c r="DI13" s="56"/>
      <c r="DJ13" s="40"/>
      <c r="DK13" s="56"/>
      <c r="DL13" s="56"/>
      <c r="DM13" s="56"/>
      <c r="DN13" s="56"/>
      <c r="DO13" s="56"/>
      <c r="DP13" s="56"/>
      <c r="DQ13" s="65"/>
      <c r="DR13" s="19">
        <f>COUNTIFS(B13,"&gt;=0")+COUNTIFS(F13,"&gt;=0")+COUNTIFS(J13,"&gt;=0")+COUNTIFS(N13,"&gt;=0")+ COUNTIF(R13,"&gt;=0")+COUNTIF(V13,"&gt;=0")+COUNTIF(Z13,"&gt;=0")+COUNTIF(AD13,"&gt;=0")+COUNTIF(AH13,"&gt;=0")+COUNTIF(AL13,"&gt;=0")+COUNTIF(AP13,"&gt;=0")+COUNTIF(AT13,"&gt;=0")+COUNTIF(AX13,"&gt;=0")+COUNTIF(BB13,"&gt;=0")+COUNTIF(BF13,"&gt;=0")+COUNTIF(BJ13,"&gt;=0")+COUNTIF(BN13,"&gt;=0")+COUNTIF(BR13,"&gt;=0")+COUNTIF(BV13,"&gt;=0")+COUNTIF(BZ13,"&gt;=0")+COUNTIF(CD13,"&gt;=0")+COUNTIF(CL13,"&gt;=0")+COUNTIF(CH13,"&gt;=0")+COUNTIF(CP13,"&gt;=0")+COUNTIF(CT13,"&gt;=0")+COUNTIF(DJ13,"&gt;=0")+COUNTIF(DN13,"&gt;=0")+COUNTIF(CX13,"&gt;=0")</f>
        <v>16</v>
      </c>
      <c r="DS13" s="23">
        <f>B13+F13+J13+N13+R13+V13+Z13+AD13+AH13+AL13+AP13+AT13+AX13+BB13+BF13+BJ13+BN13+BR13+BV13+BZ13+CD13+CH13+CL13+CP13+CT13+DJ13+DN13+CX13</f>
        <v>28</v>
      </c>
      <c r="DT13" s="23">
        <f>C13+G13+K13+O13+S13+W13+AA13+AE13+AI13+AM13+AQ13+AU13+AY13+BC13+BG13+BK13+BO13+BS13+BW13+CA13+CE13+CI13+CM13+CQ13+CU13+DK13+DO13+CY13</f>
        <v>2</v>
      </c>
      <c r="DU13" s="23">
        <f>D13+H13+L13+P13+T13+X13+AB13+AF13+AJ13+AN13+AR13+AV13+AZ13+BD13+BH13+BL13+BP13+BT13+BX13+CB13+CF13+CJ13+CN13+CR13+CV13+DL13+DP13+CZ13</f>
        <v>10</v>
      </c>
      <c r="DV13" s="23">
        <f>E13+I13+M13+Q13+U13+Y13+AC13+AG13+AK13+AO13+AS13+AW13+BA13+BE13+BI13+BM13+BQ13+BU13+BY13+CC13+CG13+CK13+CO13+CS13+CW13+DA13+DM13+DQ13</f>
        <v>0</v>
      </c>
      <c r="DW13" s="67">
        <f>DS13/DR13</f>
        <v>1.75</v>
      </c>
    </row>
    <row r="14" spans="1:127" s="15" customFormat="1" x14ac:dyDescent="0.25">
      <c r="A14" s="55" t="str">
        <f>[1]Blad1!B82</f>
        <v>Anton Mård</v>
      </c>
      <c r="B14" s="40">
        <v>1</v>
      </c>
      <c r="C14" s="56"/>
      <c r="D14" s="56"/>
      <c r="E14" s="56"/>
      <c r="F14" s="40">
        <v>2</v>
      </c>
      <c r="G14" s="56"/>
      <c r="H14" s="56"/>
      <c r="I14" s="56"/>
      <c r="J14" s="40">
        <v>2</v>
      </c>
      <c r="K14" s="56"/>
      <c r="L14" s="56"/>
      <c r="M14" s="56"/>
      <c r="N14" s="40">
        <v>1</v>
      </c>
      <c r="O14" s="40"/>
      <c r="P14" s="40"/>
      <c r="Q14" s="40"/>
      <c r="R14" s="56">
        <v>2</v>
      </c>
      <c r="S14" s="56"/>
      <c r="T14" s="56">
        <v>2</v>
      </c>
      <c r="U14" s="56"/>
      <c r="V14" s="40">
        <v>0</v>
      </c>
      <c r="W14" s="56"/>
      <c r="X14" s="40"/>
      <c r="Y14" s="56"/>
      <c r="Z14" s="40">
        <v>1</v>
      </c>
      <c r="AA14" s="56"/>
      <c r="AB14" s="40"/>
      <c r="AC14" s="56"/>
      <c r="AD14" s="40">
        <v>2</v>
      </c>
      <c r="AE14" s="40"/>
      <c r="AF14" s="40"/>
      <c r="AG14" s="40"/>
      <c r="AH14" s="40">
        <v>0</v>
      </c>
      <c r="AI14" s="40"/>
      <c r="AJ14" s="40"/>
      <c r="AK14" s="40"/>
      <c r="AL14" s="40">
        <v>1</v>
      </c>
      <c r="AM14" s="40"/>
      <c r="AN14" s="40"/>
      <c r="AO14" s="40"/>
      <c r="AP14" s="40">
        <v>0</v>
      </c>
      <c r="AQ14" s="40"/>
      <c r="AR14" s="40"/>
      <c r="AS14" s="56"/>
      <c r="AT14" s="40">
        <v>1</v>
      </c>
      <c r="AU14" s="56"/>
      <c r="AV14" s="56"/>
      <c r="AW14" s="56"/>
      <c r="AX14" s="40">
        <v>2</v>
      </c>
      <c r="AY14" s="56"/>
      <c r="AZ14" s="56"/>
      <c r="BA14" s="56"/>
      <c r="BB14" s="40">
        <v>0</v>
      </c>
      <c r="BC14" s="56"/>
      <c r="BD14" s="56"/>
      <c r="BE14" s="56"/>
      <c r="BF14" s="40">
        <v>0</v>
      </c>
      <c r="BG14" s="56"/>
      <c r="BH14" s="56"/>
      <c r="BI14" s="56"/>
      <c r="BJ14" s="40">
        <v>1</v>
      </c>
      <c r="BK14" s="40"/>
      <c r="BL14" s="40"/>
      <c r="BM14" s="56"/>
      <c r="BN14" s="56">
        <v>2</v>
      </c>
      <c r="BO14" s="56"/>
      <c r="BP14" s="56"/>
      <c r="BQ14" s="56"/>
      <c r="BR14" s="40"/>
      <c r="BS14" s="56"/>
      <c r="BT14" s="56"/>
      <c r="BU14" s="56"/>
      <c r="BV14" s="40"/>
      <c r="BW14" s="56"/>
      <c r="BX14" s="56"/>
      <c r="BY14" s="56"/>
      <c r="BZ14" s="56"/>
      <c r="CA14" s="56"/>
      <c r="CB14" s="56"/>
      <c r="CC14" s="56"/>
      <c r="CD14" s="40"/>
      <c r="CE14" s="56"/>
      <c r="CF14" s="56"/>
      <c r="CG14" s="56"/>
      <c r="CH14" s="40">
        <v>3</v>
      </c>
      <c r="CI14" s="56"/>
      <c r="CJ14" s="56">
        <v>2</v>
      </c>
      <c r="CK14" s="56"/>
      <c r="CL14" s="40">
        <v>2</v>
      </c>
      <c r="CM14" s="56"/>
      <c r="CN14" s="56"/>
      <c r="CO14" s="56"/>
      <c r="CP14" s="40"/>
      <c r="CQ14" s="56"/>
      <c r="CR14" s="56"/>
      <c r="CS14" s="56"/>
      <c r="CT14" s="40"/>
      <c r="CU14" s="56"/>
      <c r="CV14" s="56"/>
      <c r="CW14" s="56"/>
      <c r="CX14" s="40"/>
      <c r="CY14" s="56"/>
      <c r="CZ14" s="56"/>
      <c r="DA14" s="56"/>
      <c r="DB14" s="40"/>
      <c r="DC14" s="56"/>
      <c r="DD14" s="56"/>
      <c r="DE14" s="56"/>
      <c r="DF14" s="40"/>
      <c r="DG14" s="56"/>
      <c r="DH14" s="56"/>
      <c r="DI14" s="56"/>
      <c r="DJ14" s="40"/>
      <c r="DK14" s="56"/>
      <c r="DL14" s="56"/>
      <c r="DM14" s="56"/>
      <c r="DN14" s="23"/>
      <c r="DO14" s="56"/>
      <c r="DP14" s="56"/>
      <c r="DQ14" s="65"/>
      <c r="DR14" s="19">
        <f>COUNTIFS(B14,"&gt;=0")+COUNTIFS(F14,"&gt;=0")+COUNTIFS(J14,"&gt;=0")+COUNTIFS(N14,"&gt;=0")+ COUNTIF(R14,"&gt;=0")+COUNTIF(V14,"&gt;=0")+COUNTIF(Z14,"&gt;=0")+COUNTIF(AD14,"&gt;=0")+COUNTIF(AH14,"&gt;=0")+COUNTIF(AL14,"&gt;=0")+COUNTIF(AP14,"&gt;=0")+COUNTIF(AT14,"&gt;=0")+COUNTIF(AX14,"&gt;=0")+COUNTIF(BB14,"&gt;=0")+COUNTIF(BF14,"&gt;=0")+COUNTIF(BJ14,"&gt;=0")+COUNTIF(BN14,"&gt;=0")+COUNTIF(BR14,"&gt;=0")+COUNTIF(BV14,"&gt;=0")+COUNTIF(BZ14,"&gt;=0")+COUNTIF(CD14,"&gt;=0")+COUNTIF(CL14,"&gt;=0")+COUNTIF(CH14,"&gt;=0")+COUNTIF(CP14,"&gt;=0")+COUNTIF(CT14,"&gt;=0")+COUNTIF(DJ14,"&gt;=0")+COUNTIF(DN14,"&gt;=0")+COUNTIF(CX14,"&gt;=0")+COUNTIF(DB14,"&gt;=0")+COUNTIF(DF14,"&gt;=0")</f>
        <v>19</v>
      </c>
      <c r="DS14" s="23">
        <f>B14+F14+J14+N14+R14+V14+Z14+AD14+AH14+AL14+AP14+AT14+AX14+BB14+BF14+BJ14+BN14+BR14+BV14+BZ14+CD14+CH14+CL14+CP14+CT14+DJ14+DN14+CX14</f>
        <v>23</v>
      </c>
      <c r="DT14" s="23">
        <f>C14+G14+K14+O14+S14+W14+AA14+AE14+AI14+AM14+AQ14+AU14+AY14+BC14+BG14+BK14+BO14+BS14+BW14+CA14+CE14+CI14+CM14+CQ14+CU14+DK14+DO14+CY14</f>
        <v>0</v>
      </c>
      <c r="DU14" s="23">
        <f>D14+H14+L14+P14+T14+X14+AB14+AF14+AJ14+AN14+AR14+AV14+AZ14+BD14+BH14+BL14+BP14+BT14+BX14+CB14+CF14+CJ14+CN14+CR14+CV14+DL14+DP14+CZ14</f>
        <v>4</v>
      </c>
      <c r="DV14" s="56"/>
      <c r="DW14" s="67">
        <f>DS14/DR14</f>
        <v>1.2105263157894737</v>
      </c>
    </row>
    <row r="15" spans="1:127" s="15" customFormat="1" x14ac:dyDescent="0.25">
      <c r="A15" s="55" t="str">
        <f>[1]Blad1!B27</f>
        <v>Anders Arvidsson</v>
      </c>
      <c r="B15" s="23">
        <v>0</v>
      </c>
      <c r="C15" s="23"/>
      <c r="D15" s="23"/>
      <c r="E15" s="23"/>
      <c r="F15" s="23"/>
      <c r="G15" s="23"/>
      <c r="H15" s="23"/>
      <c r="I15" s="23"/>
      <c r="J15" s="23">
        <v>2</v>
      </c>
      <c r="K15" s="23"/>
      <c r="L15" s="23"/>
      <c r="M15" s="23"/>
      <c r="N15" s="23"/>
      <c r="O15" s="23"/>
      <c r="P15" s="23"/>
      <c r="Q15" s="23"/>
      <c r="R15" s="40">
        <v>1</v>
      </c>
      <c r="S15" s="40"/>
      <c r="T15" s="40"/>
      <c r="U15" s="40"/>
      <c r="V15" s="40">
        <v>0</v>
      </c>
      <c r="W15" s="40"/>
      <c r="X15" s="40"/>
      <c r="Y15" s="40"/>
      <c r="Z15" s="40"/>
      <c r="AA15" s="40"/>
      <c r="AB15" s="40"/>
      <c r="AC15" s="40"/>
      <c r="AD15" s="40">
        <v>3</v>
      </c>
      <c r="AE15" s="40"/>
      <c r="AF15" s="40"/>
      <c r="AG15" s="40"/>
      <c r="AH15" s="40">
        <v>1</v>
      </c>
      <c r="AI15" s="40"/>
      <c r="AJ15" s="40"/>
      <c r="AK15" s="40"/>
      <c r="AL15" s="40">
        <v>2</v>
      </c>
      <c r="AM15" s="40"/>
      <c r="AN15" s="40"/>
      <c r="AO15" s="40"/>
      <c r="AP15" s="40">
        <v>0</v>
      </c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>
        <v>1</v>
      </c>
      <c r="BK15" s="40"/>
      <c r="BL15" s="40"/>
      <c r="BM15" s="40"/>
      <c r="BN15" s="40">
        <v>2</v>
      </c>
      <c r="BO15" s="40"/>
      <c r="BP15" s="40">
        <v>2</v>
      </c>
      <c r="BQ15" s="40"/>
      <c r="BR15" s="40"/>
      <c r="BS15" s="40"/>
      <c r="BT15" s="40"/>
      <c r="BU15" s="40"/>
      <c r="BV15" s="40">
        <v>1</v>
      </c>
      <c r="BW15" s="40"/>
      <c r="BX15" s="40"/>
      <c r="BY15" s="40"/>
      <c r="BZ15" s="40">
        <v>2</v>
      </c>
      <c r="CA15" s="40"/>
      <c r="CB15" s="40"/>
      <c r="CC15" s="40"/>
      <c r="CD15" s="40">
        <v>1</v>
      </c>
      <c r="CE15" s="40"/>
      <c r="CF15" s="40"/>
      <c r="CG15" s="40"/>
      <c r="CH15" s="40">
        <v>3</v>
      </c>
      <c r="CI15" s="40"/>
      <c r="CJ15" s="40"/>
      <c r="CK15" s="40"/>
      <c r="CL15" s="40">
        <v>2</v>
      </c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66"/>
      <c r="DR15" s="19">
        <f>COUNTIFS(B15,"&gt;=0")+COUNTIFS(F15,"&gt;=0")+COUNTIFS(J15,"&gt;=0")+COUNTIFS(N15,"&gt;=0")+ COUNTIF(R15,"&gt;=0")+COUNTIF(V15,"&gt;=0")+COUNTIF(Z15,"&gt;=0")+COUNTIF(AD15,"&gt;=0")+COUNTIF(AH15,"&gt;=0")+COUNTIF(AL15,"&gt;=0")+COUNTIF(AP15,"&gt;=0")+COUNTIF(AT15,"&gt;=0")+COUNTIF(AX15,"&gt;=0")+COUNTIF(BB15,"&gt;=0")+COUNTIF(BF15,"&gt;=0")+COUNTIF(BJ15,"&gt;=0")+COUNTIF(BN15,"&gt;=0")+COUNTIF(BR15,"&gt;=0")+COUNTIF(BV15,"&gt;=0")+COUNTIF(BZ15,"&gt;=0")+COUNTIF(CD15,"&gt;=0")+COUNTIF(CL15,"&gt;=0")+COUNTIF(CH15,"&gt;=0")+COUNTIF(CP15,"&gt;=0")+COUNTIF(CT15,"&gt;=0")+COUNTIF(DJ15,"&gt;=0")+COUNTIF(DN15,"&gt;=0")+COUNTIF(CX15,"&gt;=0")</f>
        <v>15</v>
      </c>
      <c r="DS15" s="23">
        <f>B15+F15+J15+N15+R15+V15+Z15+AD15+AH15+AL15+AP15+AT15+AX15+BB15+BF15+BJ15+BN15+BR15+BV15+BZ15+CD15+CH15+CL15+CP15+CT15+DJ15+DN15+CX15</f>
        <v>21</v>
      </c>
      <c r="DT15" s="23">
        <f>C15+G15+K15+O15+S15+W15+AA15+AE15+AI15+AM15+AQ15+AU15+AY15+BC15+BG15+BK15+BO15+BS15+BW15+CA15+CE15+CI15+CM15+CQ15+CU15+DK15+DO15+CY15</f>
        <v>0</v>
      </c>
      <c r="DU15" s="23">
        <f>D15+H15+L15+P15+T15+X15+AB15+AF15+AJ15+AN15+AR15+AV15+AZ15+BD15+BH15+BL15+BP15+BT15+BX15+CB15+CF15+CJ15+CN15+CR15+CV15+DL15+DP15+CZ15</f>
        <v>2</v>
      </c>
      <c r="DV15" s="23">
        <f>E15+I15+M15+Q15+U15+Y15+AC15+AG15+AK15+AO15+AS15+AW15+BA15+BE15+BI15+BM15+BQ15+BU15+BY15+CC15+CG15+CK15+CO15+CS15+CW15+DA15+DM15+DQ15</f>
        <v>0</v>
      </c>
      <c r="DW15" s="67">
        <f>DS15/DR15</f>
        <v>1.4</v>
      </c>
    </row>
    <row r="16" spans="1:127" s="15" customFormat="1" x14ac:dyDescent="0.25">
      <c r="A16" s="55" t="str">
        <f>[1]Blad1!B46</f>
        <v>Daniel Hartman</v>
      </c>
      <c r="B16" s="40"/>
      <c r="C16" s="56"/>
      <c r="D16" s="56"/>
      <c r="E16" s="56"/>
      <c r="F16" s="40"/>
      <c r="G16" s="56"/>
      <c r="H16" s="56"/>
      <c r="I16" s="56"/>
      <c r="J16" s="40"/>
      <c r="K16" s="56"/>
      <c r="L16" s="56"/>
      <c r="M16" s="56"/>
      <c r="N16" s="40"/>
      <c r="O16" s="40"/>
      <c r="P16" s="40"/>
      <c r="Q16" s="40"/>
      <c r="R16" s="56">
        <v>1</v>
      </c>
      <c r="S16" s="56"/>
      <c r="T16" s="56"/>
      <c r="U16" s="56"/>
      <c r="V16" s="40"/>
      <c r="W16" s="56"/>
      <c r="X16" s="40"/>
      <c r="Y16" s="56"/>
      <c r="Z16" s="40"/>
      <c r="AA16" s="56"/>
      <c r="AB16" s="40"/>
      <c r="AC16" s="56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>
        <v>2</v>
      </c>
      <c r="AQ16" s="40"/>
      <c r="AR16" s="40"/>
      <c r="AS16" s="56"/>
      <c r="AT16" s="40"/>
      <c r="AU16" s="56"/>
      <c r="AV16" s="56"/>
      <c r="AW16" s="56"/>
      <c r="AX16" s="40"/>
      <c r="AY16" s="56"/>
      <c r="AZ16" s="56"/>
      <c r="BA16" s="56"/>
      <c r="BB16" s="40"/>
      <c r="BC16" s="56"/>
      <c r="BD16" s="56"/>
      <c r="BE16" s="56"/>
      <c r="BF16" s="40"/>
      <c r="BG16" s="56"/>
      <c r="BH16" s="56"/>
      <c r="BI16" s="56"/>
      <c r="BJ16" s="40"/>
      <c r="BK16" s="40"/>
      <c r="BL16" s="40"/>
      <c r="BM16" s="56"/>
      <c r="BN16" s="56"/>
      <c r="BO16" s="56"/>
      <c r="BP16" s="56"/>
      <c r="BQ16" s="56"/>
      <c r="BR16" s="40">
        <v>4</v>
      </c>
      <c r="BS16" s="56"/>
      <c r="BT16" s="56"/>
      <c r="BU16" s="56"/>
      <c r="BV16" s="40"/>
      <c r="BW16" s="56"/>
      <c r="BX16" s="56"/>
      <c r="BY16" s="56"/>
      <c r="BZ16" s="56">
        <v>1</v>
      </c>
      <c r="CA16" s="56"/>
      <c r="CB16" s="56"/>
      <c r="CC16" s="56"/>
      <c r="CD16" s="40">
        <v>3</v>
      </c>
      <c r="CE16" s="56"/>
      <c r="CF16" s="56"/>
      <c r="CG16" s="56"/>
      <c r="CH16" s="40">
        <v>1</v>
      </c>
      <c r="CI16" s="56"/>
      <c r="CJ16" s="56"/>
      <c r="CK16" s="56"/>
      <c r="CL16" s="40">
        <v>0</v>
      </c>
      <c r="CM16" s="56"/>
      <c r="CN16" s="56"/>
      <c r="CO16" s="56"/>
      <c r="CP16" s="56"/>
      <c r="CQ16" s="56"/>
      <c r="CR16" s="56"/>
      <c r="CS16" s="56"/>
      <c r="CT16" s="40"/>
      <c r="CU16" s="56"/>
      <c r="CV16" s="56"/>
      <c r="CW16" s="56"/>
      <c r="CX16" s="40"/>
      <c r="CY16" s="56"/>
      <c r="CZ16" s="56"/>
      <c r="DA16" s="56"/>
      <c r="DB16" s="40"/>
      <c r="DC16" s="56"/>
      <c r="DD16" s="56"/>
      <c r="DE16" s="56"/>
      <c r="DF16" s="40"/>
      <c r="DG16" s="56"/>
      <c r="DH16" s="56"/>
      <c r="DI16" s="56"/>
      <c r="DJ16" s="40"/>
      <c r="DK16" s="56"/>
      <c r="DL16" s="56"/>
      <c r="DM16" s="56"/>
      <c r="DN16" s="56"/>
      <c r="DO16" s="56"/>
      <c r="DP16" s="56"/>
      <c r="DQ16" s="65"/>
      <c r="DR16" s="19">
        <f>COUNTIFS(B16,"&gt;=0")+COUNTIFS(F16,"&gt;=0")+COUNTIFS(J16,"&gt;=0")+COUNTIFS(N16,"&gt;=0")+ COUNTIF(R16,"&gt;=0")+COUNTIF(V16,"&gt;=0")+COUNTIF(Z16,"&gt;=0")+COUNTIF(AD16,"&gt;=0")+COUNTIF(AH16,"&gt;=0")+COUNTIF(AL16,"&gt;=0")+COUNTIF(AP16,"&gt;=0")+COUNTIF(AT16,"&gt;=0")+COUNTIF(AX16,"&gt;=0")+COUNTIF(BB16,"&gt;=0")+COUNTIF(BF16,"&gt;=0")+COUNTIF(BJ16,"&gt;=0")+COUNTIF(BN16,"&gt;=0")+COUNTIF(BR16,"&gt;=0")+COUNTIF(BV16,"&gt;=0")+COUNTIF(BZ16,"&gt;=0")+COUNTIF(CD16,"&gt;=0")+COUNTIF(CL16,"&gt;=0")+COUNTIF(CH16,"&gt;=0")+COUNTIF(CP16,"&gt;=0")+COUNTIF(CT16,"&gt;=0")+COUNTIF(DJ16,"&gt;=0")+COUNTIF(DN16,"&gt;=0")+COUNTIF(CX16,"&gt;=0")</f>
        <v>7</v>
      </c>
      <c r="DS16" s="23">
        <f>B16+F16+J16+N16+R16+V16+Z16+AD16+AH16+AL16+AP16+AT16+AX16+BB16+BF16+BJ16+BN16+BR16+BV16+BZ16+CD16+CH16+CL16+CP16+CT16+DJ16+DN16+CX16</f>
        <v>12</v>
      </c>
      <c r="DT16" s="23">
        <f>C16+G16+K16+O16+S16+W16+AA16+AE16+AI16+AM16+AQ16+AU16+AY16+BC16+BG16+BK16+BO16+BS16+BW16+CA16+CE16+CI16+CM16+CQ16+CU16+DK16+DO16+CY16</f>
        <v>0</v>
      </c>
      <c r="DU16" s="23">
        <f>D16+H16+L16+P16+T16+X16+AB16+AF16+AJ16+AN16+AR16+AV16+AZ16+BD16+BH16+BL16+BP16+BT16+BX16+CB16+CF16+CJ16+CN16+CR16+CV16+DL16+DP16+CZ16</f>
        <v>0</v>
      </c>
      <c r="DV16" s="23">
        <f>E16+I16+M16+Q16+U16+Y16+AC16+AG16+AK16+AO16+AS16+AW16+BA16+BE16+BI16+BM16+BQ16+BU16+BY16+CC16+CG16+CK16+CO16+CS16+CW16+DA16+DM16+DQ16</f>
        <v>0</v>
      </c>
      <c r="DW16" s="67">
        <f>DS16/DR16</f>
        <v>1.7142857142857142</v>
      </c>
    </row>
    <row r="17" spans="1:127" s="15" customFormat="1" x14ac:dyDescent="0.25">
      <c r="A17" s="55" t="str">
        <f>[1]Blad1!B86</f>
        <v>Adrian Axelsson</v>
      </c>
      <c r="B17" s="40"/>
      <c r="C17" s="56"/>
      <c r="D17" s="56"/>
      <c r="E17" s="56"/>
      <c r="F17" s="40"/>
      <c r="G17" s="56"/>
      <c r="H17" s="56"/>
      <c r="I17" s="56"/>
      <c r="J17" s="40"/>
      <c r="K17" s="56"/>
      <c r="L17" s="56"/>
      <c r="M17" s="56"/>
      <c r="N17" s="40"/>
      <c r="O17" s="40"/>
      <c r="P17" s="40"/>
      <c r="Q17" s="40"/>
      <c r="R17" s="56"/>
      <c r="S17" s="56"/>
      <c r="T17" s="56"/>
      <c r="U17" s="56"/>
      <c r="V17" s="40"/>
      <c r="W17" s="56"/>
      <c r="X17" s="40"/>
      <c r="Y17" s="56"/>
      <c r="Z17" s="40"/>
      <c r="AA17" s="56"/>
      <c r="AB17" s="40"/>
      <c r="AC17" s="56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56"/>
      <c r="AT17" s="40"/>
      <c r="AU17" s="56"/>
      <c r="AV17" s="56"/>
      <c r="AW17" s="56"/>
      <c r="AX17" s="40"/>
      <c r="AY17" s="56"/>
      <c r="AZ17" s="56"/>
      <c r="BA17" s="56"/>
      <c r="BB17" s="40"/>
      <c r="BC17" s="56"/>
      <c r="BD17" s="56"/>
      <c r="BE17" s="56"/>
      <c r="BF17" s="40"/>
      <c r="BG17" s="56"/>
      <c r="BH17" s="56"/>
      <c r="BI17" s="56"/>
      <c r="BJ17" s="40">
        <v>2</v>
      </c>
      <c r="BK17" s="40"/>
      <c r="BL17" s="40"/>
      <c r="BM17" s="56"/>
      <c r="BN17" s="56"/>
      <c r="BO17" s="56"/>
      <c r="BP17" s="56"/>
      <c r="BQ17" s="56"/>
      <c r="BR17" s="40">
        <v>1</v>
      </c>
      <c r="BS17" s="56"/>
      <c r="BT17" s="56"/>
      <c r="BU17" s="56"/>
      <c r="BV17" s="40"/>
      <c r="BW17" s="56"/>
      <c r="BX17" s="56"/>
      <c r="BY17" s="56"/>
      <c r="BZ17" s="56"/>
      <c r="CA17" s="56"/>
      <c r="CB17" s="56"/>
      <c r="CC17" s="56"/>
      <c r="CD17" s="40"/>
      <c r="CE17" s="56"/>
      <c r="CF17" s="56"/>
      <c r="CG17" s="56"/>
      <c r="CH17" s="40"/>
      <c r="CI17" s="56"/>
      <c r="CJ17" s="56"/>
      <c r="CK17" s="56"/>
      <c r="CL17" s="40">
        <v>3</v>
      </c>
      <c r="CM17" s="56"/>
      <c r="CN17" s="56"/>
      <c r="CO17" s="56"/>
      <c r="CP17" s="40"/>
      <c r="CQ17" s="56"/>
      <c r="CR17" s="56"/>
      <c r="CS17" s="56"/>
      <c r="CT17" s="40"/>
      <c r="CU17" s="56"/>
      <c r="CV17" s="56"/>
      <c r="CW17" s="56"/>
      <c r="CX17" s="40"/>
      <c r="CY17" s="56"/>
      <c r="CZ17" s="56"/>
      <c r="DA17" s="56"/>
      <c r="DB17" s="40"/>
      <c r="DC17" s="56"/>
      <c r="DD17" s="56"/>
      <c r="DE17" s="56"/>
      <c r="DF17" s="40"/>
      <c r="DG17" s="56"/>
      <c r="DH17" s="56"/>
      <c r="DI17" s="56"/>
      <c r="DJ17" s="40"/>
      <c r="DK17" s="56"/>
      <c r="DL17" s="56"/>
      <c r="DM17" s="56"/>
      <c r="DN17" s="23"/>
      <c r="DO17" s="56"/>
      <c r="DP17" s="56"/>
      <c r="DQ17" s="65"/>
      <c r="DR17" s="19">
        <f>COUNTIFS(B17,"&gt;=0")+COUNTIFS(F17,"&gt;=0")+COUNTIFS(J17,"&gt;=0")+COUNTIFS(N17,"&gt;=0")+ COUNTIF(R17,"&gt;=0")+COUNTIF(V17,"&gt;=0")+COUNTIF(Z17,"&gt;=0")+COUNTIF(AD17,"&gt;=0")+COUNTIF(AH17,"&gt;=0")+COUNTIF(AL17,"&gt;=0")+COUNTIF(AP17,"&gt;=0")+COUNTIF(AT17,"&gt;=0")+COUNTIF(AX17,"&gt;=0")+COUNTIF(BB17,"&gt;=0")+COUNTIF(BF17,"&gt;=0")+COUNTIF(BJ17,"&gt;=0")+COUNTIF(BN17,"&gt;=0")+COUNTIF(BR17,"&gt;=0")+COUNTIF(BV17,"&gt;=0")+COUNTIF(BZ17,"&gt;=0")+COUNTIF(CD17,"&gt;=0")+COUNTIF(CL17,"&gt;=0")+COUNTIF(CH17,"&gt;=0")+COUNTIF(CP17,"&gt;=0")+COUNTIF(CT17,"&gt;=0")+COUNTIF(DJ17,"&gt;=0")+COUNTIF(DN17,"&gt;=0")+COUNTIF(CX17,"&gt;=0")+COUNTIF(DB17,"&gt;=0")+COUNTIF(DF17,"&gt;=0")</f>
        <v>3</v>
      </c>
      <c r="DS17" s="23">
        <f>B17+F17+J17+N17+R17+V17+Z17+AD17+AH17+AL17+AP17+AT17+AX17+BB17+BF17+BJ17+BN17+BR17+BV17+BZ17+CD17+CH17+CL17+CP17+CT17+DJ17+DN17+CX17</f>
        <v>6</v>
      </c>
      <c r="DT17" s="23">
        <f>C17+G17+K17+O17+S17+W17+AA17+AE17+AI17+AM17+AQ17+AU17+AY17+BC17+BG17+BK17+BO17+BS17+BW17+CA17+CE17+CI17+CM17+CQ17+CU17+DK17+DO17+CY17</f>
        <v>0</v>
      </c>
      <c r="DU17" s="23">
        <f>D17+H17+L17+P17+T17+X17+AB17+AF17+AJ17+AN17+AR17+AV17+AZ17+BD17+BH17+BL17+BP17+BT17+BX17+CB17+CF17+CJ17+CN17+CR17+CV17+DL17+DP17+CZ17</f>
        <v>0</v>
      </c>
      <c r="DV17" s="56"/>
      <c r="DW17" s="67">
        <f>DS17/DR17</f>
        <v>2</v>
      </c>
    </row>
    <row r="18" spans="1:127" s="15" customFormat="1" x14ac:dyDescent="0.25">
      <c r="A18" s="55" t="str">
        <f>[1]Blad1!B41</f>
        <v>Erik Åkerud</v>
      </c>
      <c r="B18" s="23">
        <v>2</v>
      </c>
      <c r="C18" s="23"/>
      <c r="D18" s="23"/>
      <c r="E18" s="23"/>
      <c r="F18" s="23">
        <v>1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66"/>
      <c r="DR18" s="19">
        <f>COUNTIFS(B18,"&gt;=0")+COUNTIFS(F18,"&gt;=0")+COUNTIFS(J18,"&gt;=0")+COUNTIFS(N18,"&gt;=0")+ COUNTIF(R18,"&gt;=0")+COUNTIF(V18,"&gt;=0")+COUNTIF(Z18,"&gt;=0")+COUNTIF(AD18,"&gt;=0")+COUNTIF(AH18,"&gt;=0")+COUNTIF(AL18,"&gt;=0")+COUNTIF(AP18,"&gt;=0")+COUNTIF(AT18,"&gt;=0")+COUNTIF(AX18,"&gt;=0")+COUNTIF(BB18,"&gt;=0")+COUNTIF(BF18,"&gt;=0")+COUNTIF(BJ18,"&gt;=0")+COUNTIF(BN18,"&gt;=0")+COUNTIF(BR18,"&gt;=0")+COUNTIF(BV18,"&gt;=0")+COUNTIF(BZ18,"&gt;=0")+COUNTIF(CD18,"&gt;=0")+COUNTIF(CL18,"&gt;=0")+COUNTIF(CH18,"&gt;=0")+COUNTIF(CP18,"&gt;=0")+COUNTIF(CT18,"&gt;=0")+COUNTIF(DJ18,"&gt;=0")+COUNTIF(DN18,"&gt;=0")+COUNTIF(CX18,"&gt;=0")</f>
        <v>2</v>
      </c>
      <c r="DS18" s="23">
        <f>B18+F18+J18+N18+R18+V18+Z18+AD18+AH18+AL18+AP18+AT18+AX18+BB18+BF18+BJ18+BN18+BR18+BV18+BZ18+CD18+CH18+CL18+CP18+CT18+DJ18+DN18+CX18</f>
        <v>3</v>
      </c>
      <c r="DT18" s="23">
        <f>C18+G18+K18+O18+S18+W18+AA18+AE18+AI18+AM18+AQ18+AU18+AY18+BC18+BG18+BK18+BO18+BS18+BW18+CA18+CE18+CI18+CM18+CQ18+CU18+DK18+DO18+CY18</f>
        <v>0</v>
      </c>
      <c r="DU18" s="23">
        <f>D18+H18+L18+P18+T18+X18+AB18+AF18+AJ18+AN18+AR18+AV18+AZ18+BD18+BH18+BL18+BP18+BT18+BX18+CB18+CF18+CJ18+CN18+CR18+CV18+DL18+DP18+CZ18</f>
        <v>0</v>
      </c>
      <c r="DV18" s="23">
        <f>E18+I18+M18+Q18+U18+Y18+AC18+AG18+AK18+AO18+AS18+AW18+BA18+BE18+BI18+BM18+BQ18+BU18+BY18+CC18+CG18+CK18+CO18+CS18+CW18+DA18+DM18+DQ18</f>
        <v>0</v>
      </c>
      <c r="DW18" s="67">
        <f>DS18/DR18</f>
        <v>1.5</v>
      </c>
    </row>
    <row r="19" spans="1:127" s="15" customFormat="1" x14ac:dyDescent="0.25">
      <c r="A19" s="55" t="str">
        <f>[1]Blad1!B81</f>
        <v>Jonathan Lindqvist</v>
      </c>
      <c r="B19" s="40">
        <v>0</v>
      </c>
      <c r="C19" s="56"/>
      <c r="D19" s="56"/>
      <c r="E19" s="56"/>
      <c r="F19" s="40">
        <v>0</v>
      </c>
      <c r="G19" s="56"/>
      <c r="H19" s="56"/>
      <c r="I19" s="56"/>
      <c r="J19" s="40">
        <v>0</v>
      </c>
      <c r="K19" s="56"/>
      <c r="L19" s="56">
        <v>2</v>
      </c>
      <c r="M19" s="56"/>
      <c r="N19" s="40">
        <v>0</v>
      </c>
      <c r="O19" s="40"/>
      <c r="P19" s="40"/>
      <c r="Q19" s="40"/>
      <c r="R19" s="56">
        <v>0</v>
      </c>
      <c r="S19" s="56"/>
      <c r="T19" s="56"/>
      <c r="U19" s="56"/>
      <c r="V19" s="40">
        <v>0</v>
      </c>
      <c r="W19" s="56"/>
      <c r="X19" s="40"/>
      <c r="Y19" s="56"/>
      <c r="Z19" s="40"/>
      <c r="AA19" s="56"/>
      <c r="AB19" s="40"/>
      <c r="AC19" s="56"/>
      <c r="AD19" s="40"/>
      <c r="AE19" s="40"/>
      <c r="AF19" s="40"/>
      <c r="AG19" s="40"/>
      <c r="AH19" s="40">
        <v>0</v>
      </c>
      <c r="AI19" s="40"/>
      <c r="AJ19" s="40"/>
      <c r="AK19" s="40"/>
      <c r="AL19" s="40">
        <v>0</v>
      </c>
      <c r="AM19" s="40"/>
      <c r="AN19" s="40"/>
      <c r="AO19" s="40"/>
      <c r="AP19" s="40"/>
      <c r="AQ19" s="40"/>
      <c r="AR19" s="40"/>
      <c r="AS19" s="56"/>
      <c r="AT19" s="40">
        <v>0</v>
      </c>
      <c r="AU19" s="56"/>
      <c r="AV19" s="56"/>
      <c r="AW19" s="56"/>
      <c r="AX19" s="40">
        <v>0</v>
      </c>
      <c r="AY19" s="56">
        <v>1</v>
      </c>
      <c r="AZ19" s="56"/>
      <c r="BA19" s="56"/>
      <c r="BB19" s="40">
        <v>0</v>
      </c>
      <c r="BC19" s="56"/>
      <c r="BD19" s="56"/>
      <c r="BE19" s="56"/>
      <c r="BF19" s="40">
        <v>0</v>
      </c>
      <c r="BG19" s="56"/>
      <c r="BH19" s="56"/>
      <c r="BI19" s="56"/>
      <c r="BJ19" s="40">
        <v>0</v>
      </c>
      <c r="BK19" s="40"/>
      <c r="BL19" s="40"/>
      <c r="BM19" s="56"/>
      <c r="BN19" s="56"/>
      <c r="BO19" s="56"/>
      <c r="BP19" s="56"/>
      <c r="BQ19" s="56"/>
      <c r="BR19" s="40">
        <v>0</v>
      </c>
      <c r="BS19" s="56"/>
      <c r="BT19" s="56"/>
      <c r="BU19" s="56"/>
      <c r="BV19" s="40">
        <v>1</v>
      </c>
      <c r="BW19" s="56"/>
      <c r="BX19" s="56"/>
      <c r="BY19" s="56"/>
      <c r="BZ19" s="56">
        <v>0</v>
      </c>
      <c r="CA19" s="56"/>
      <c r="CB19" s="56"/>
      <c r="CC19" s="56"/>
      <c r="CD19" s="40">
        <v>0</v>
      </c>
      <c r="CE19" s="56"/>
      <c r="CF19" s="56"/>
      <c r="CG19" s="56"/>
      <c r="CH19" s="40">
        <v>0</v>
      </c>
      <c r="CI19" s="56"/>
      <c r="CJ19" s="56"/>
      <c r="CK19" s="56"/>
      <c r="CL19" s="40">
        <v>1</v>
      </c>
      <c r="CM19" s="56"/>
      <c r="CN19" s="56"/>
      <c r="CO19" s="56"/>
      <c r="CP19" s="40"/>
      <c r="CQ19" s="56"/>
      <c r="CR19" s="56"/>
      <c r="CS19" s="56"/>
      <c r="CT19" s="40"/>
      <c r="CU19" s="56"/>
      <c r="CV19" s="56"/>
      <c r="CW19" s="56"/>
      <c r="CX19" s="40"/>
      <c r="CY19" s="56"/>
      <c r="CZ19" s="56"/>
      <c r="DA19" s="56"/>
      <c r="DB19" s="40"/>
      <c r="DC19" s="56"/>
      <c r="DD19" s="56"/>
      <c r="DE19" s="56"/>
      <c r="DF19" s="40"/>
      <c r="DG19" s="56"/>
      <c r="DH19" s="56"/>
      <c r="DI19" s="56"/>
      <c r="DJ19" s="40"/>
      <c r="DK19" s="56"/>
      <c r="DL19" s="56"/>
      <c r="DM19" s="56"/>
      <c r="DN19" s="23"/>
      <c r="DO19" s="56"/>
      <c r="DP19" s="56"/>
      <c r="DQ19" s="65"/>
      <c r="DR19" s="19">
        <f>COUNTIFS(B19,"&gt;=0")+COUNTIFS(F19,"&gt;=0")+COUNTIFS(J19,"&gt;=0")+COUNTIFS(N19,"&gt;=0")+ COUNTIF(R19,"&gt;=0")+COUNTIF(V19,"&gt;=0")+COUNTIF(Z19,"&gt;=0")+COUNTIF(AD19,"&gt;=0")+COUNTIF(AH19,"&gt;=0")+COUNTIF(AL19,"&gt;=0")+COUNTIF(AP19,"&gt;=0")+COUNTIF(AT19,"&gt;=0")+COUNTIF(AX19,"&gt;=0")+COUNTIF(BB19,"&gt;=0")+COUNTIF(BF19,"&gt;=0")+COUNTIF(BJ19,"&gt;=0")+COUNTIF(BN19,"&gt;=0")+COUNTIF(BR19,"&gt;=0")+COUNTIF(BV19,"&gt;=0")+COUNTIF(BZ19,"&gt;=0")+COUNTIF(CD19,"&gt;=0")+COUNTIF(CL19,"&gt;=0")+COUNTIF(CH19,"&gt;=0")+COUNTIF(CP19,"&gt;=0")+COUNTIF(CT19,"&gt;=0")+COUNTIF(DJ19,"&gt;=0")+COUNTIF(DN19,"&gt;=0")+COUNTIF(CX19,"&gt;=0")+COUNTIF(DB19,"&gt;=0")+COUNTIF(DF19,"&gt;=0")</f>
        <v>19</v>
      </c>
      <c r="DS19" s="23">
        <f>B19+F19+J19+N19+R19+V19+Z19+AD19+AH19+AL19+AP19+AT19+AX19+BB19+BF19+BJ19+BN19+BR19+BV19+BZ19+CD19+CH19+CL19+CP19+CT19+DJ19+DN19+CX19</f>
        <v>2</v>
      </c>
      <c r="DT19" s="23">
        <f>C19+G19+K19+O19+S19+W19+AA19+AE19+AI19+AM19+AQ19+AU19+AY19+BC19+BG19+BK19+BO19+BS19+BW19+CA19+CE19+CI19+CM19+CQ19+CU19+DK19+DO19+CY19</f>
        <v>1</v>
      </c>
      <c r="DU19" s="23">
        <f>D19+H19+L19+P19+T19+X19+AB19+AF19+AJ19+AN19+AR19+AV19+AZ19+BD19+BH19+BL19+BP19+BT19+BX19+CB19+CF19+CJ19+CN19+CR19+CV19+DL19+DP19+CZ19</f>
        <v>2</v>
      </c>
      <c r="DV19" s="56"/>
      <c r="DW19" s="67">
        <f>DS19/DR19</f>
        <v>0.10526315789473684</v>
      </c>
    </row>
    <row r="20" spans="1:127" s="15" customFormat="1" x14ac:dyDescent="0.25">
      <c r="A20" s="55" t="str">
        <f>[1]Blad1!B37</f>
        <v>Simon Angmyr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>
        <v>1</v>
      </c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>
        <v>0</v>
      </c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66"/>
      <c r="DR20" s="19">
        <f>COUNTIFS(B20,"&gt;=0")+COUNTIFS(F20,"&gt;=0")+COUNTIFS(J20,"&gt;=0")+COUNTIFS(N20,"&gt;=0")+ COUNTIF(R20,"&gt;=0")+COUNTIF(V20,"&gt;=0")+COUNTIF(Z20,"&gt;=0")+COUNTIF(AD20,"&gt;=0")+COUNTIF(AH20,"&gt;=0")+COUNTIF(AL20,"&gt;=0")+COUNTIF(AP20,"&gt;=0")+COUNTIF(AT20,"&gt;=0")+COUNTIF(AX20,"&gt;=0")+COUNTIF(BB20,"&gt;=0")+COUNTIF(BF20,"&gt;=0")+COUNTIF(BJ20,"&gt;=0")+COUNTIF(BN20,"&gt;=0")+COUNTIF(BR20,"&gt;=0")+COUNTIF(BV20,"&gt;=0")+COUNTIF(BZ20,"&gt;=0")+COUNTIF(CD20,"&gt;=0")+COUNTIF(CL20,"&gt;=0")+COUNTIF(CH20,"&gt;=0")+COUNTIF(CP20,"&gt;=0")+COUNTIF(CT20,"&gt;=0")+COUNTIF(DJ20,"&gt;=0")+COUNTIF(DN20,"&gt;=0")+COUNTIF(CX20,"&gt;=0")</f>
        <v>2</v>
      </c>
      <c r="DS20" s="23">
        <f>B20+F20+J20+N20+R20+V20+Z20+AD20+AH20+AL20+AP20+AT20+AX20+BB20+BF20+BJ20+BN20+BR20+BV20+BZ20+CD20+CH20+CL20+CP20+CT20+DJ20+DN20+CX20</f>
        <v>1</v>
      </c>
      <c r="DT20" s="23">
        <f>C20+G20+K20+O20+S20+W20+AA20+AE20+AI20+AM20+AQ20+AU20+AY20+BC20+BG20+BK20+BO20+BS20+BW20+CA20+CE20+CI20+CM20+CQ20+CU20+DK20+DO20+CY20</f>
        <v>0</v>
      </c>
      <c r="DU20" s="23">
        <f>D20+H20+L20+P20+T20+X20+AB20+AF20+AJ20+AN20+AR20+AV20+AZ20+BD20+BH20+BL20+BP20+BT20+BX20+CB20+CF20+CJ20+CN20+CR20+CV20+DL20+DP20+CZ20</f>
        <v>0</v>
      </c>
      <c r="DV20" s="23">
        <f>E20+I20+M20+Q20+U20+Y20+AC20+AG20+AK20+AO20+AS20+AW20+BA20+BE20+BI20+BM20+BQ20+BU20+BY20+CC20+CG20+CK20+CO20+CS20+CW20+DA20+DM20+DQ20</f>
        <v>0</v>
      </c>
      <c r="DW20" s="67">
        <f>DS20/DR20</f>
        <v>0.5</v>
      </c>
    </row>
    <row r="21" spans="1:127" s="15" customFormat="1" x14ac:dyDescent="0.25">
      <c r="A21" s="55" t="str">
        <f>[1]Blad1!B85</f>
        <v>Simon Holm</v>
      </c>
      <c r="B21" s="40"/>
      <c r="C21" s="56"/>
      <c r="D21" s="56"/>
      <c r="E21" s="56"/>
      <c r="F21" s="40"/>
      <c r="G21" s="56"/>
      <c r="H21" s="56"/>
      <c r="I21" s="56"/>
      <c r="J21" s="40"/>
      <c r="K21" s="56"/>
      <c r="L21" s="56"/>
      <c r="M21" s="56"/>
      <c r="N21" s="40"/>
      <c r="O21" s="40"/>
      <c r="P21" s="40"/>
      <c r="Q21" s="40"/>
      <c r="R21" s="56"/>
      <c r="S21" s="56"/>
      <c r="T21" s="56"/>
      <c r="U21" s="56"/>
      <c r="V21" s="40"/>
      <c r="W21" s="56"/>
      <c r="X21" s="40"/>
      <c r="Y21" s="56"/>
      <c r="Z21" s="40"/>
      <c r="AA21" s="56"/>
      <c r="AB21" s="40"/>
      <c r="AC21" s="56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56"/>
      <c r="AT21" s="40"/>
      <c r="AU21" s="56"/>
      <c r="AV21" s="56"/>
      <c r="AW21" s="56"/>
      <c r="AX21" s="40">
        <v>1</v>
      </c>
      <c r="AY21" s="56"/>
      <c r="AZ21" s="56"/>
      <c r="BA21" s="56"/>
      <c r="BB21" s="40"/>
      <c r="BC21" s="56"/>
      <c r="BD21" s="56"/>
      <c r="BE21" s="56"/>
      <c r="BF21" s="40"/>
      <c r="BG21" s="56"/>
      <c r="BH21" s="56"/>
      <c r="BI21" s="56"/>
      <c r="BJ21" s="40"/>
      <c r="BK21" s="40"/>
      <c r="BL21" s="40"/>
      <c r="BM21" s="56"/>
      <c r="BN21" s="56"/>
      <c r="BO21" s="56"/>
      <c r="BP21" s="56"/>
      <c r="BQ21" s="56"/>
      <c r="BR21" s="40"/>
      <c r="BS21" s="56"/>
      <c r="BT21" s="56"/>
      <c r="BU21" s="56"/>
      <c r="BV21" s="40"/>
      <c r="BW21" s="56"/>
      <c r="BX21" s="56"/>
      <c r="BY21" s="56"/>
      <c r="BZ21" s="56"/>
      <c r="CA21" s="56"/>
      <c r="CB21" s="56"/>
      <c r="CC21" s="56"/>
      <c r="CD21" s="40"/>
      <c r="CE21" s="56"/>
      <c r="CF21" s="56"/>
      <c r="CG21" s="56"/>
      <c r="CH21" s="40"/>
      <c r="CI21" s="56"/>
      <c r="CJ21" s="56"/>
      <c r="CK21" s="56"/>
      <c r="CL21" s="40">
        <v>0</v>
      </c>
      <c r="CM21" s="56"/>
      <c r="CN21" s="56"/>
      <c r="CO21" s="56"/>
      <c r="CP21" s="40"/>
      <c r="CQ21" s="56"/>
      <c r="CR21" s="56"/>
      <c r="CS21" s="56"/>
      <c r="CT21" s="40"/>
      <c r="CU21" s="56"/>
      <c r="CV21" s="56"/>
      <c r="CW21" s="56"/>
      <c r="CX21" s="40"/>
      <c r="CY21" s="56"/>
      <c r="CZ21" s="56"/>
      <c r="DA21" s="56"/>
      <c r="DB21" s="40"/>
      <c r="DC21" s="56"/>
      <c r="DD21" s="56"/>
      <c r="DE21" s="56"/>
      <c r="DF21" s="40"/>
      <c r="DG21" s="56"/>
      <c r="DH21" s="56"/>
      <c r="DI21" s="56"/>
      <c r="DJ21" s="40"/>
      <c r="DK21" s="56"/>
      <c r="DL21" s="56"/>
      <c r="DM21" s="56"/>
      <c r="DN21" s="23"/>
      <c r="DO21" s="56"/>
      <c r="DP21" s="56"/>
      <c r="DQ21" s="65"/>
      <c r="DR21" s="19">
        <f>COUNTIFS(B21,"&gt;=0")+COUNTIFS(F21,"&gt;=0")+COUNTIFS(J21,"&gt;=0")+COUNTIFS(N21,"&gt;=0")+ COUNTIF(R21,"&gt;=0")+COUNTIF(V21,"&gt;=0")+COUNTIF(Z21,"&gt;=0")+COUNTIF(AD21,"&gt;=0")+COUNTIF(AH21,"&gt;=0")+COUNTIF(AL21,"&gt;=0")+COUNTIF(AP21,"&gt;=0")+COUNTIF(AT21,"&gt;=0")+COUNTIF(AX21,"&gt;=0")+COUNTIF(BB21,"&gt;=0")+COUNTIF(BF21,"&gt;=0")+COUNTIF(BJ21,"&gt;=0")+COUNTIF(BN21,"&gt;=0")+COUNTIF(BR21,"&gt;=0")+COUNTIF(BV21,"&gt;=0")+COUNTIF(BZ21,"&gt;=0")+COUNTIF(CD21,"&gt;=0")+COUNTIF(CL21,"&gt;=0")+COUNTIF(CH21,"&gt;=0")+COUNTIF(CP21,"&gt;=0")+COUNTIF(CT21,"&gt;=0")+COUNTIF(DJ21,"&gt;=0")+COUNTIF(DN21,"&gt;=0")+COUNTIF(CX21,"&gt;=0")+COUNTIF(DB21,"&gt;=0")+COUNTIF(DF21,"&gt;=0")</f>
        <v>2</v>
      </c>
      <c r="DS21" s="23">
        <f>B21+F21+J21+N21+R21+V21+Z21+AD21+AH21+AL21+AP21+AT21+AX21+BB21+BF21+BJ21+BN21+BR21+BV21+BZ21+CD21+CH21+CL21+CP21+CT21+DJ21+DN21+CX21</f>
        <v>1</v>
      </c>
      <c r="DT21" s="23">
        <f>C21+G21+K21+O21+S21+W21+AA21+AE21+AI21+AM21+AQ21+AU21+AY21+BC21+BG21+BK21+BO21+BS21+BW21+CA21+CE21+CI21+CM21+CQ21+CU21+DK21+DO21+CY21</f>
        <v>0</v>
      </c>
      <c r="DU21" s="23">
        <f>D21+H21+L21+P21+T21+X21+AB21+AF21+AJ21+AN21+AR21+AV21+AZ21+BD21+BH21+BL21+BP21+BT21+BX21+CB21+CF21+CJ21+CN21+CR21+CV21+DL21+DP21+CZ21</f>
        <v>0</v>
      </c>
      <c r="DV21" s="56"/>
      <c r="DW21" s="67">
        <f>DS21/DR21</f>
        <v>0.5</v>
      </c>
    </row>
    <row r="22" spans="1:127" s="15" customFormat="1" x14ac:dyDescent="0.25">
      <c r="A22" s="55" t="str">
        <f>[1]Blad1!B67</f>
        <v>Simon Walfridsson</v>
      </c>
      <c r="B22" s="40">
        <v>0</v>
      </c>
      <c r="C22" s="56"/>
      <c r="D22" s="56"/>
      <c r="E22" s="56"/>
      <c r="F22" s="40">
        <v>0</v>
      </c>
      <c r="G22" s="56"/>
      <c r="H22" s="56"/>
      <c r="I22" s="56"/>
      <c r="J22" s="40">
        <v>0</v>
      </c>
      <c r="K22" s="56"/>
      <c r="L22" s="56"/>
      <c r="M22" s="56"/>
      <c r="N22" s="40"/>
      <c r="O22" s="40"/>
      <c r="P22" s="40"/>
      <c r="Q22" s="40"/>
      <c r="R22" s="56"/>
      <c r="S22" s="56"/>
      <c r="T22" s="56"/>
      <c r="U22" s="56"/>
      <c r="V22" s="40">
        <v>0</v>
      </c>
      <c r="W22" s="56"/>
      <c r="X22" s="40"/>
      <c r="Y22" s="56"/>
      <c r="Z22" s="40">
        <v>0</v>
      </c>
      <c r="AA22" s="56"/>
      <c r="AB22" s="40"/>
      <c r="AC22" s="56"/>
      <c r="AD22" s="40">
        <v>0</v>
      </c>
      <c r="AE22" s="40"/>
      <c r="AF22" s="40"/>
      <c r="AG22" s="40"/>
      <c r="AH22" s="40">
        <v>0</v>
      </c>
      <c r="AI22" s="40"/>
      <c r="AJ22" s="40"/>
      <c r="AK22" s="40"/>
      <c r="AL22" s="40">
        <v>0</v>
      </c>
      <c r="AM22" s="40"/>
      <c r="AN22" s="40"/>
      <c r="AO22" s="40"/>
      <c r="AP22" s="40">
        <v>0</v>
      </c>
      <c r="AQ22" s="40"/>
      <c r="AR22" s="40"/>
      <c r="AS22" s="56"/>
      <c r="AT22" s="40">
        <v>0</v>
      </c>
      <c r="AU22" s="56"/>
      <c r="AV22" s="56"/>
      <c r="AW22" s="56"/>
      <c r="AX22" s="40">
        <v>0</v>
      </c>
      <c r="AY22" s="56"/>
      <c r="AZ22" s="56"/>
      <c r="BA22" s="56"/>
      <c r="BB22" s="40">
        <v>0</v>
      </c>
      <c r="BC22" s="56"/>
      <c r="BD22" s="56"/>
      <c r="BE22" s="56"/>
      <c r="BF22" s="40"/>
      <c r="BG22" s="56"/>
      <c r="BH22" s="56"/>
      <c r="BI22" s="56"/>
      <c r="BJ22" s="40">
        <v>0</v>
      </c>
      <c r="BK22" s="40"/>
      <c r="BL22" s="40"/>
      <c r="BM22" s="56"/>
      <c r="BN22" s="56">
        <v>0</v>
      </c>
      <c r="BO22" s="56"/>
      <c r="BP22" s="56"/>
      <c r="BQ22" s="56"/>
      <c r="BR22" s="40"/>
      <c r="BS22" s="56"/>
      <c r="BT22" s="56"/>
      <c r="BU22" s="56"/>
      <c r="BV22" s="40"/>
      <c r="BW22" s="56"/>
      <c r="BX22" s="56"/>
      <c r="BY22" s="56"/>
      <c r="BZ22" s="56"/>
      <c r="CA22" s="56"/>
      <c r="CB22" s="56"/>
      <c r="CC22" s="56"/>
      <c r="CD22" s="40">
        <v>0</v>
      </c>
      <c r="CE22" s="56"/>
      <c r="CF22" s="56"/>
      <c r="CG22" s="56"/>
      <c r="CH22" s="40"/>
      <c r="CI22" s="56"/>
      <c r="CJ22" s="56"/>
      <c r="CK22" s="56"/>
      <c r="CL22" s="40">
        <v>0</v>
      </c>
      <c r="CM22" s="56"/>
      <c r="CN22" s="56"/>
      <c r="CO22" s="56"/>
      <c r="CP22" s="40"/>
      <c r="CQ22" s="56"/>
      <c r="CR22" s="56"/>
      <c r="CS22" s="56"/>
      <c r="CT22" s="40"/>
      <c r="CU22" s="56"/>
      <c r="CV22" s="56"/>
      <c r="CW22" s="56"/>
      <c r="CX22" s="40"/>
      <c r="CY22" s="56"/>
      <c r="CZ22" s="56"/>
      <c r="DA22" s="56"/>
      <c r="DB22" s="40"/>
      <c r="DC22" s="56"/>
      <c r="DD22" s="56"/>
      <c r="DE22" s="56"/>
      <c r="DF22" s="40"/>
      <c r="DG22" s="56"/>
      <c r="DH22" s="56"/>
      <c r="DI22" s="56"/>
      <c r="DJ22" s="40"/>
      <c r="DK22" s="56"/>
      <c r="DL22" s="56"/>
      <c r="DM22" s="56"/>
      <c r="DN22" s="23"/>
      <c r="DO22" s="56"/>
      <c r="DP22" s="56"/>
      <c r="DQ22" s="65"/>
      <c r="DR22" s="19">
        <f>COUNTIFS(B22,"&gt;=0")+COUNTIFS(F22,"&gt;=0")+COUNTIFS(J22,"&gt;=0")+COUNTIFS(N22,"&gt;=0")+ COUNTIF(R22,"&gt;=0")+COUNTIF(V22,"&gt;=0")+COUNTIF(Z22,"&gt;=0")+COUNTIF(AD22,"&gt;=0")+COUNTIF(AH22,"&gt;=0")+COUNTIF(AL22,"&gt;=0")+COUNTIF(AP22,"&gt;=0")+COUNTIF(AT22,"&gt;=0")+COUNTIF(AX22,"&gt;=0")+COUNTIF(BB22,"&gt;=0")+COUNTIF(BF22,"&gt;=0")+COUNTIF(BJ22,"&gt;=0")+COUNTIF(BN22,"&gt;=0")+COUNTIF(BR22,"&gt;=0")+COUNTIF(BV22,"&gt;=0")+COUNTIF(BZ22,"&gt;=0")+COUNTIF(CD22,"&gt;=0")+COUNTIF(CL22,"&gt;=0")+COUNTIF(CH22,"&gt;=0")+COUNTIF(CP22,"&gt;=0")+COUNTIF(CT22,"&gt;=0")+COUNTIF(DJ22,"&gt;=0")+COUNTIF(DN22,"&gt;=0")+COUNTIF(CX22,"&gt;=0")+COUNTIF(DB22,"&gt;=0")+COUNTIF(DF22,"&gt;=0")</f>
        <v>16</v>
      </c>
      <c r="DS22" s="23">
        <f>B22+F22+J22+N22+R22+V22+Z22+AD22+AH22+AL22+AP22+AT22+AX22+BB22+BF22+BJ22+BN22+BR22+BV22+BZ22+CD22+CH22+CL22+CP22+CT22+DJ22+DN22+CX22</f>
        <v>0</v>
      </c>
      <c r="DT22" s="23">
        <f>C22+G22+K22+O22+S22+W22+AA22+AE22+AI22+AM22+AQ22+AU22+AY22+BC22+BG22+BK22+BO22+BS22+BW22+CA22+CE22+CI22+CM22+CQ22+CU22+DK22+DO22+CY22</f>
        <v>0</v>
      </c>
      <c r="DU22" s="23">
        <f>D22+H22+L22+P22+T22+X22+AB22+AF22+AJ22+AN22+AR22+AV22+AZ22+BD22+BH22+BL22+BP22+BT22+BX22+CB22+CF22+CJ22+CN22+CR22+CV22+DL22+DP22+CZ22</f>
        <v>0</v>
      </c>
      <c r="DV22" s="23">
        <f>E22+I22+M22+Q22+U22+Y22+AC22+AG22+AK22+AO22+AS22+AW22+BA22+BE22+BI22+BM22+BQ22+BU22+BY22+CC22+CG22+CK22+CO22+CS22+CW22+DA22+DM22+DQ22</f>
        <v>0</v>
      </c>
      <c r="DW22" s="67">
        <f>DS22/DR22</f>
        <v>0</v>
      </c>
    </row>
    <row r="23" spans="1:127" s="15" customFormat="1" x14ac:dyDescent="0.25">
      <c r="A23" s="55" t="str">
        <f>[1]Blad1!B72</f>
        <v>Johannes  Axelsson Fisk</v>
      </c>
      <c r="B23" s="40"/>
      <c r="C23" s="56"/>
      <c r="D23" s="56"/>
      <c r="E23" s="56"/>
      <c r="F23" s="40"/>
      <c r="G23" s="56"/>
      <c r="H23" s="56"/>
      <c r="I23" s="56"/>
      <c r="J23" s="40"/>
      <c r="K23" s="56"/>
      <c r="L23" s="56"/>
      <c r="M23" s="56"/>
      <c r="N23" s="40">
        <v>0</v>
      </c>
      <c r="O23" s="40"/>
      <c r="P23" s="40"/>
      <c r="Q23" s="40"/>
      <c r="R23" s="56">
        <v>0</v>
      </c>
      <c r="S23" s="56"/>
      <c r="T23" s="56"/>
      <c r="U23" s="56"/>
      <c r="V23" s="40"/>
      <c r="W23" s="56"/>
      <c r="X23" s="40"/>
      <c r="Y23" s="56"/>
      <c r="Z23" s="40">
        <v>0</v>
      </c>
      <c r="AA23" s="56"/>
      <c r="AB23" s="40"/>
      <c r="AC23" s="56"/>
      <c r="AD23" s="40">
        <v>0</v>
      </c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56"/>
      <c r="AT23" s="40"/>
      <c r="AU23" s="56"/>
      <c r="AV23" s="56"/>
      <c r="AW23" s="56"/>
      <c r="AX23" s="40"/>
      <c r="AY23" s="56"/>
      <c r="AZ23" s="56"/>
      <c r="BA23" s="56"/>
      <c r="BB23" s="40"/>
      <c r="BC23" s="56"/>
      <c r="BD23" s="56"/>
      <c r="BE23" s="56"/>
      <c r="BF23" s="40"/>
      <c r="BG23" s="56"/>
      <c r="BH23" s="56"/>
      <c r="BI23" s="56"/>
      <c r="BJ23" s="40"/>
      <c r="BK23" s="40"/>
      <c r="BL23" s="40"/>
      <c r="BM23" s="56"/>
      <c r="BN23" s="56"/>
      <c r="BO23" s="56"/>
      <c r="BP23" s="56"/>
      <c r="BQ23" s="56"/>
      <c r="BR23" s="40"/>
      <c r="BS23" s="56"/>
      <c r="BT23" s="56"/>
      <c r="BU23" s="56"/>
      <c r="BV23" s="40"/>
      <c r="BW23" s="56"/>
      <c r="BX23" s="56"/>
      <c r="BY23" s="56"/>
      <c r="BZ23" s="56"/>
      <c r="CA23" s="56"/>
      <c r="CB23" s="56"/>
      <c r="CC23" s="56"/>
      <c r="CD23" s="40"/>
      <c r="CE23" s="56"/>
      <c r="CF23" s="56"/>
      <c r="CG23" s="56"/>
      <c r="CH23" s="40"/>
      <c r="CI23" s="56"/>
      <c r="CJ23" s="56"/>
      <c r="CK23" s="56"/>
      <c r="CL23" s="40"/>
      <c r="CM23" s="56"/>
      <c r="CN23" s="56"/>
      <c r="CO23" s="56"/>
      <c r="CP23" s="40"/>
      <c r="CQ23" s="56"/>
      <c r="CR23" s="56"/>
      <c r="CS23" s="56"/>
      <c r="CT23" s="40"/>
      <c r="CU23" s="56"/>
      <c r="CV23" s="56"/>
      <c r="CW23" s="56"/>
      <c r="CX23" s="40"/>
      <c r="CY23" s="56"/>
      <c r="CZ23" s="56"/>
      <c r="DA23" s="56"/>
      <c r="DB23" s="40"/>
      <c r="DC23" s="56"/>
      <c r="DD23" s="56"/>
      <c r="DE23" s="56"/>
      <c r="DF23" s="40"/>
      <c r="DG23" s="56"/>
      <c r="DH23" s="56"/>
      <c r="DI23" s="56"/>
      <c r="DJ23" s="40"/>
      <c r="DK23" s="56"/>
      <c r="DL23" s="56"/>
      <c r="DM23" s="56"/>
      <c r="DN23" s="23"/>
      <c r="DO23" s="56"/>
      <c r="DP23" s="56"/>
      <c r="DQ23" s="65"/>
      <c r="DR23" s="19">
        <f>COUNTIFS(B23,"&gt;=0")+COUNTIFS(F23,"&gt;=0")+COUNTIFS(J23,"&gt;=0")+COUNTIFS(N23,"&gt;=0")+ COUNTIF(R23,"&gt;=0")+COUNTIF(V23,"&gt;=0")+COUNTIF(Z23,"&gt;=0")+COUNTIF(AD23,"&gt;=0")+COUNTIF(AH23,"&gt;=0")+COUNTIF(AL23,"&gt;=0")+COUNTIF(AP23,"&gt;=0")+COUNTIF(AT23,"&gt;=0")+COUNTIF(AX23,"&gt;=0")+COUNTIF(BB23,"&gt;=0")+COUNTIF(BF23,"&gt;=0")+COUNTIF(BJ23,"&gt;=0")+COUNTIF(BN23,"&gt;=0")+COUNTIF(BR23,"&gt;=0")+COUNTIF(BV23,"&gt;=0")+COUNTIF(BZ23,"&gt;=0")+COUNTIF(CD23,"&gt;=0")+COUNTIF(CL23,"&gt;=0")+COUNTIF(CH23,"&gt;=0")+COUNTIF(CP23,"&gt;=0")+COUNTIF(CT23,"&gt;=0")+COUNTIF(DJ23,"&gt;=0")+COUNTIF(DN23,"&gt;=0")+COUNTIF(CX23,"&gt;=0")+COUNTIF(DB23,"&gt;=0")+COUNTIF(DF23,"&gt;=0")</f>
        <v>4</v>
      </c>
      <c r="DS23" s="23">
        <f>B23+F23+J23+N23+R23+V23+Z23+AD23+AH23+AL23+AP23+AT23+AX23+BB23+BF23+BJ23+BN23+BR23+BV23+BZ23+CD23+CH23+CL23+CP23+CT23+DJ23+DN23+CX23</f>
        <v>0</v>
      </c>
      <c r="DT23" s="23">
        <f>C23+G23+K23+O23+S23+W23+AA23+AE23+AI23+AM23+AQ23+AU23+AY23+BC23+BG23+BK23+BO23+BS23+BW23+CA23+CE23+CI23+CM23+CQ23+CU23+DK23+DO23+CY23</f>
        <v>0</v>
      </c>
      <c r="DU23" s="23">
        <f>D23+H23+L23+P23+T23+X23+AB23+AF23+AJ23+AN23+AR23+AV23+AZ23+BD23+BH23+BL23+BP23+BT23+BX23+CB23+CF23+CJ23+CN23+CR23+CV23+DL23+DP23+CZ23</f>
        <v>0</v>
      </c>
      <c r="DV23" s="23">
        <f>E23+I23+M23+Q23+U23+Y23+AC23+AG23+AK23+AO23+AS23+AW23+BA23+BE23+BI23+BM23+BQ23+BU23+BY23+CC23+CG23+CK23+CO23+CS23+CW23+DA23+DM23+DQ23</f>
        <v>0</v>
      </c>
      <c r="DW23" s="67">
        <f>DS23/DR23</f>
        <v>0</v>
      </c>
    </row>
    <row r="24" spans="1:127" s="15" customFormat="1" x14ac:dyDescent="0.25">
      <c r="A24" s="55" t="str">
        <f>[1]Blad1!B79</f>
        <v>Joel Johansson</v>
      </c>
      <c r="B24" s="40"/>
      <c r="C24" s="56"/>
      <c r="D24" s="56"/>
      <c r="E24" s="56"/>
      <c r="F24" s="40"/>
      <c r="G24" s="56"/>
      <c r="H24" s="56"/>
      <c r="I24" s="56"/>
      <c r="J24" s="40"/>
      <c r="K24" s="56"/>
      <c r="L24" s="56"/>
      <c r="M24" s="56"/>
      <c r="N24" s="40"/>
      <c r="O24" s="40"/>
      <c r="P24" s="40"/>
      <c r="Q24" s="40"/>
      <c r="R24" s="56"/>
      <c r="S24" s="56"/>
      <c r="T24" s="56"/>
      <c r="U24" s="56"/>
      <c r="V24" s="40"/>
      <c r="W24" s="56"/>
      <c r="X24" s="40"/>
      <c r="Y24" s="56"/>
      <c r="Z24" s="40"/>
      <c r="AA24" s="56"/>
      <c r="AB24" s="40"/>
      <c r="AC24" s="56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56"/>
      <c r="AT24" s="40"/>
      <c r="AU24" s="56"/>
      <c r="AV24" s="56"/>
      <c r="AW24" s="56"/>
      <c r="AX24" s="40"/>
      <c r="AY24" s="56"/>
      <c r="AZ24" s="56"/>
      <c r="BA24" s="56"/>
      <c r="BB24" s="40"/>
      <c r="BC24" s="56"/>
      <c r="BD24" s="56"/>
      <c r="BE24" s="56"/>
      <c r="BF24" s="40">
        <v>0</v>
      </c>
      <c r="BG24" s="56"/>
      <c r="BH24" s="56"/>
      <c r="BI24" s="56"/>
      <c r="BJ24" s="40"/>
      <c r="BK24" s="40"/>
      <c r="BL24" s="40"/>
      <c r="BM24" s="56"/>
      <c r="BN24" s="56"/>
      <c r="BO24" s="56"/>
      <c r="BP24" s="56"/>
      <c r="BQ24" s="56"/>
      <c r="BR24" s="40"/>
      <c r="BS24" s="56"/>
      <c r="BT24" s="56"/>
      <c r="BU24" s="56"/>
      <c r="BV24" s="40"/>
      <c r="BW24" s="56"/>
      <c r="BX24" s="56"/>
      <c r="BY24" s="56"/>
      <c r="BZ24" s="56"/>
      <c r="CA24" s="56"/>
      <c r="CB24" s="56"/>
      <c r="CC24" s="56"/>
      <c r="CD24" s="40"/>
      <c r="CE24" s="56"/>
      <c r="CF24" s="56"/>
      <c r="CG24" s="56"/>
      <c r="CH24" s="40">
        <v>0</v>
      </c>
      <c r="CI24" s="56"/>
      <c r="CJ24" s="56"/>
      <c r="CK24" s="56"/>
      <c r="CL24" s="40"/>
      <c r="CM24" s="56"/>
      <c r="CN24" s="56"/>
      <c r="CO24" s="56"/>
      <c r="CP24" s="40"/>
      <c r="CQ24" s="56"/>
      <c r="CR24" s="56"/>
      <c r="CS24" s="56"/>
      <c r="CT24" s="40"/>
      <c r="CU24" s="56"/>
      <c r="CV24" s="56"/>
      <c r="CW24" s="56"/>
      <c r="CX24" s="40"/>
      <c r="CY24" s="56"/>
      <c r="CZ24" s="56"/>
      <c r="DA24" s="56"/>
      <c r="DB24" s="40"/>
      <c r="DC24" s="56"/>
      <c r="DD24" s="56"/>
      <c r="DE24" s="56"/>
      <c r="DF24" s="40"/>
      <c r="DG24" s="56"/>
      <c r="DH24" s="56"/>
      <c r="DI24" s="56"/>
      <c r="DJ24" s="40"/>
      <c r="DK24" s="56"/>
      <c r="DL24" s="56"/>
      <c r="DM24" s="56"/>
      <c r="DN24" s="23"/>
      <c r="DO24" s="56"/>
      <c r="DP24" s="56"/>
      <c r="DQ24" s="65"/>
      <c r="DR24" s="19">
        <f>COUNTIFS(B24,"&gt;=0")+COUNTIFS(F24,"&gt;=0")+COUNTIFS(J24,"&gt;=0")+COUNTIFS(N24,"&gt;=0")+ COUNTIF(R24,"&gt;=0")+COUNTIF(V24,"&gt;=0")+COUNTIF(Z24,"&gt;=0")+COUNTIF(AD24,"&gt;=0")+COUNTIF(AH24,"&gt;=0")+COUNTIF(AL24,"&gt;=0")+COUNTIF(AP24,"&gt;=0")+COUNTIF(AT24,"&gt;=0")+COUNTIF(AX24,"&gt;=0")+COUNTIF(BB24,"&gt;=0")+COUNTIF(BF24,"&gt;=0")+COUNTIF(BJ24,"&gt;=0")+COUNTIF(BN24,"&gt;=0")+COUNTIF(BR24,"&gt;=0")+COUNTIF(BV24,"&gt;=0")+COUNTIF(BZ24,"&gt;=0")+COUNTIF(CD24,"&gt;=0")+COUNTIF(CL24,"&gt;=0")+COUNTIF(CH24,"&gt;=0")+COUNTIF(CP24,"&gt;=0")+COUNTIF(CT24,"&gt;=0")+COUNTIF(DJ24,"&gt;=0")+COUNTIF(DN24,"&gt;=0")+COUNTIF(CX24,"&gt;=0")+COUNTIF(DB24,"&gt;=0")+COUNTIF(DF24,"&gt;=0")</f>
        <v>2</v>
      </c>
      <c r="DS24" s="23">
        <f>B24+F24+J24+N24+R24+V24+Z24+AD24+AH24+AL24+AP24+AT24+AX24+BB24+BF24+BJ24+BN24+BR24+BV24+BZ24+CD24+CH24+CL24+CP24+CT24+DJ24+DN24+CX24</f>
        <v>0</v>
      </c>
      <c r="DT24" s="23">
        <f>C24+G24+K24+O24+S24+W24+AA24+AE24+AI24+AM24+AQ24+AU24+AY24+BC24+BG24+BK24+BO24+BS24+BW24+CA24+CE24+CI24+CM24+CQ24+CU24+DK24+DO24+CY24</f>
        <v>0</v>
      </c>
      <c r="DU24" s="23">
        <f>D24+H24+L24+P24+T24+X24+AB24+AF24+AJ24+AN24+AR24+AV24+AZ24+BD24+BH24+BL24+BP24+BT24+BX24+CB24+CF24+CJ24+CN24+CR24+CV24+DL24+DP24+CZ24</f>
        <v>0</v>
      </c>
      <c r="DV24" s="23">
        <f>E24+I24+M24+Q24+U24+Y24+AC24+AG24+AK24+AO24+AS24+AW24+BA24+BE24+BI24+BM24+BQ24+BU24+BY24+CC24+CG24+CK24+CO24+CS24+CW24+DA24+DM24+DQ24</f>
        <v>0</v>
      </c>
      <c r="DW24" s="67">
        <f>DS24/DR24</f>
        <v>0</v>
      </c>
    </row>
    <row r="25" spans="1:127" s="15" customFormat="1" ht="15.75" thickBot="1" x14ac:dyDescent="0.3">
      <c r="A25" s="55" t="str">
        <f>[1]Blad1!B4</f>
        <v>Adam Alm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23"/>
      <c r="DO25" s="40"/>
      <c r="DP25" s="40"/>
      <c r="DQ25" s="66"/>
      <c r="DR25" s="31">
        <f>COUNTIFS(B25,"&gt;=0")+COUNTIFS(F25,"&gt;=0")+COUNTIFS(J25,"&gt;=0")+COUNTIFS(N25,"&gt;=0")+ COUNTIF(R25,"&gt;=0")+COUNTIF(V25,"&gt;=0")+COUNTIF(Z25,"&gt;=0")+COUNTIF(AD25,"&gt;=0")+COUNTIF(AH25,"&gt;=0")+COUNTIF(AL25,"&gt;=0")+COUNTIF(AP25,"&gt;=0")+COUNTIF(AT25,"&gt;=0")+COUNTIF(AX25,"&gt;=0")+COUNTIF(BB25,"&gt;=0")+COUNTIF(BF25,"&gt;=0")+COUNTIF(BJ25,"&gt;=0")+COUNTIF(BN25,"&gt;=0")+COUNTIF(BR25,"&gt;=0")+COUNTIF(BV25,"&gt;=0")+COUNTIF(BZ25,"&gt;=0")+COUNTIF(CD25,"&gt;=0")+COUNTIF(CL25,"&gt;=0")+COUNTIF(CH25,"&gt;=0")+COUNTIF(CP25,"&gt;=0")+COUNTIF(CT25,"&gt;=0")+COUNTIF(DJ25,"&gt;=0")+COUNTIF(DN25,"&gt;=0")+COUNTIF(CX25,"&gt;=0")+COUNTIF(DB25,"&gt;=0")+COUNTIF(DF25,"&gt;=0")</f>
        <v>0</v>
      </c>
      <c r="DS25" s="32">
        <f>B25+F25+J25+N25+R25+V25+Z25+AD25+AH25+AL25+AP25+AT25+AX25+BB25+BF25+BJ25+BN25+BR25+BV25+BZ25+CD25+CH25+CL25+CP25+CT25+DJ25+DN25+CX25+DB25+DF25</f>
        <v>0</v>
      </c>
      <c r="DT25" s="32">
        <f>C25+G25+K25+O25+S25+W25+AA25+AE25+AI25+AM25+AQ25+AU25+AY25+BC25+BG25+BK25+BO25+BS25+BW25+CA25+CE25+CI25+CM25+CQ25+CU25+DK25+DO25+CY25+DC25+DG25</f>
        <v>0</v>
      </c>
      <c r="DU25" s="32">
        <f>D25+H25+L25+P25+T25+X25+AB25+AF25+AJ25+AN25+AR25+AV25+AZ25+BD25+BH25+BL25+BP25+BT25+BX25+CB25+CF25+CJ25+CN25+CR25+CV25+DL25+DP25+CZ25+DD25+DH25</f>
        <v>0</v>
      </c>
      <c r="DV25" s="32">
        <f>E25+I25+M25+Q25+U25+Y25+AC25+AG25+AK25+AO25+AS25+AW25+BA25+BE25+BI25+BM25+BQ25+BU25+BY25+CC25+CG25+CK25+CO25+CS25+CW25+DA25+DM25+DQ25</f>
        <v>0</v>
      </c>
      <c r="DW25" s="68"/>
    </row>
    <row r="26" spans="1:127" x14ac:dyDescent="0.25">
      <c r="B26" s="15">
        <f>SUM(B3:B25)</f>
        <v>36</v>
      </c>
      <c r="C26" s="15">
        <f t="shared" ref="C26:BN26" si="0">SUM(C3:C25)</f>
        <v>2</v>
      </c>
      <c r="D26" s="15">
        <f t="shared" si="0"/>
        <v>2</v>
      </c>
      <c r="E26" s="15">
        <f t="shared" si="0"/>
        <v>0</v>
      </c>
      <c r="F26" s="15">
        <f t="shared" si="0"/>
        <v>33</v>
      </c>
      <c r="G26" s="15">
        <f t="shared" si="0"/>
        <v>0</v>
      </c>
      <c r="H26" s="15">
        <f t="shared" si="0"/>
        <v>6</v>
      </c>
      <c r="I26" s="15">
        <f t="shared" si="0"/>
        <v>0</v>
      </c>
      <c r="J26" s="15">
        <f t="shared" si="0"/>
        <v>40</v>
      </c>
      <c r="K26" s="15">
        <f t="shared" si="0"/>
        <v>2</v>
      </c>
      <c r="L26" s="15">
        <f t="shared" si="0"/>
        <v>16.189999999999998</v>
      </c>
      <c r="M26" s="15">
        <f t="shared" si="0"/>
        <v>0</v>
      </c>
      <c r="N26" s="15">
        <f t="shared" si="0"/>
        <v>31</v>
      </c>
      <c r="O26" s="15">
        <f t="shared" si="0"/>
        <v>0</v>
      </c>
      <c r="P26" s="15">
        <f t="shared" si="0"/>
        <v>0</v>
      </c>
      <c r="Q26" s="15">
        <f t="shared" si="0"/>
        <v>0</v>
      </c>
      <c r="R26" s="15">
        <f t="shared" si="0"/>
        <v>38</v>
      </c>
      <c r="S26" s="15">
        <f t="shared" si="0"/>
        <v>0</v>
      </c>
      <c r="T26" s="15">
        <f t="shared" si="0"/>
        <v>6</v>
      </c>
      <c r="U26" s="15">
        <f t="shared" si="0"/>
        <v>0</v>
      </c>
      <c r="V26" s="15">
        <f t="shared" si="0"/>
        <v>27</v>
      </c>
      <c r="W26" s="15">
        <f t="shared" si="0"/>
        <v>0</v>
      </c>
      <c r="X26" s="15">
        <f t="shared" si="0"/>
        <v>6</v>
      </c>
      <c r="Y26" s="15">
        <f t="shared" si="0"/>
        <v>0</v>
      </c>
      <c r="Z26" s="15">
        <f t="shared" si="0"/>
        <v>39</v>
      </c>
      <c r="AA26" s="15">
        <f t="shared" si="0"/>
        <v>0</v>
      </c>
      <c r="AB26" s="15">
        <f t="shared" si="0"/>
        <v>24.48</v>
      </c>
      <c r="AC26" s="15">
        <f t="shared" si="0"/>
        <v>0</v>
      </c>
      <c r="AD26" s="15">
        <f t="shared" si="0"/>
        <v>37</v>
      </c>
      <c r="AE26" s="15">
        <f t="shared" si="0"/>
        <v>1</v>
      </c>
      <c r="AF26" s="15">
        <f t="shared" si="0"/>
        <v>2</v>
      </c>
      <c r="AG26" s="15">
        <f t="shared" si="0"/>
        <v>0</v>
      </c>
      <c r="AH26" s="15">
        <f t="shared" si="0"/>
        <v>29</v>
      </c>
      <c r="AI26" s="15">
        <f t="shared" si="0"/>
        <v>0</v>
      </c>
      <c r="AJ26" s="15">
        <f t="shared" si="0"/>
        <v>0</v>
      </c>
      <c r="AK26" s="15">
        <f t="shared" si="0"/>
        <v>0</v>
      </c>
      <c r="AL26" s="15">
        <f t="shared" si="0"/>
        <v>37</v>
      </c>
      <c r="AM26" s="15">
        <f t="shared" si="0"/>
        <v>2</v>
      </c>
      <c r="AN26" s="15">
        <f t="shared" si="0"/>
        <v>4</v>
      </c>
      <c r="AO26" s="15">
        <f t="shared" si="0"/>
        <v>0</v>
      </c>
      <c r="AP26" s="15">
        <f t="shared" si="0"/>
        <v>40</v>
      </c>
      <c r="AQ26" s="15">
        <f t="shared" si="0"/>
        <v>1</v>
      </c>
      <c r="AR26" s="15">
        <f t="shared" si="0"/>
        <v>2</v>
      </c>
      <c r="AS26" s="15">
        <f t="shared" si="0"/>
        <v>0</v>
      </c>
      <c r="AT26" s="15">
        <f t="shared" si="0"/>
        <v>32</v>
      </c>
      <c r="AU26" s="15">
        <f t="shared" si="0"/>
        <v>0</v>
      </c>
      <c r="AV26" s="15">
        <f t="shared" si="0"/>
        <v>2</v>
      </c>
      <c r="AW26" s="15">
        <f t="shared" si="0"/>
        <v>0</v>
      </c>
      <c r="AX26" s="15">
        <f t="shared" si="0"/>
        <v>49</v>
      </c>
      <c r="AY26" s="15">
        <f t="shared" si="0"/>
        <v>2</v>
      </c>
      <c r="AZ26" s="15">
        <f t="shared" si="0"/>
        <v>0</v>
      </c>
      <c r="BA26" s="15">
        <f t="shared" si="0"/>
        <v>0</v>
      </c>
      <c r="BB26" s="15">
        <f t="shared" si="0"/>
        <v>34</v>
      </c>
      <c r="BC26" s="15">
        <f t="shared" si="0"/>
        <v>0</v>
      </c>
      <c r="BD26" s="15">
        <f t="shared" si="0"/>
        <v>6</v>
      </c>
      <c r="BE26" s="15">
        <f t="shared" si="0"/>
        <v>0</v>
      </c>
      <c r="BF26" s="15">
        <f t="shared" si="0"/>
        <v>36</v>
      </c>
      <c r="BG26" s="15">
        <f t="shared" si="0"/>
        <v>1</v>
      </c>
      <c r="BH26" s="15">
        <f t="shared" si="0"/>
        <v>4</v>
      </c>
      <c r="BI26" s="15">
        <f t="shared" si="0"/>
        <v>0</v>
      </c>
      <c r="BJ26" s="15">
        <f t="shared" si="0"/>
        <v>35</v>
      </c>
      <c r="BK26" s="15">
        <f t="shared" si="0"/>
        <v>0</v>
      </c>
      <c r="BL26" s="15">
        <f t="shared" si="0"/>
        <v>2</v>
      </c>
      <c r="BM26" s="15">
        <f t="shared" si="0"/>
        <v>0</v>
      </c>
      <c r="BN26" s="15">
        <f t="shared" si="0"/>
        <v>41</v>
      </c>
      <c r="BO26" s="15">
        <f t="shared" ref="BO26:DS26" si="1">SUM(BO3:BO25)</f>
        <v>1</v>
      </c>
      <c r="BP26" s="15">
        <f t="shared" si="1"/>
        <v>8</v>
      </c>
      <c r="BQ26" s="15">
        <f t="shared" si="1"/>
        <v>0</v>
      </c>
      <c r="BR26" s="15">
        <f t="shared" si="1"/>
        <v>39</v>
      </c>
      <c r="BS26" s="15">
        <f t="shared" si="1"/>
        <v>0</v>
      </c>
      <c r="BT26" s="15">
        <f t="shared" si="1"/>
        <v>0</v>
      </c>
      <c r="BU26" s="15">
        <f t="shared" si="1"/>
        <v>0</v>
      </c>
      <c r="BV26" s="15">
        <f t="shared" si="1"/>
        <v>40</v>
      </c>
      <c r="BW26" s="15">
        <f t="shared" si="1"/>
        <v>2</v>
      </c>
      <c r="BX26" s="15">
        <f t="shared" si="1"/>
        <v>2</v>
      </c>
      <c r="BY26" s="15">
        <f t="shared" si="1"/>
        <v>0</v>
      </c>
      <c r="BZ26" s="15">
        <f t="shared" si="1"/>
        <v>30</v>
      </c>
      <c r="CA26" s="15">
        <f t="shared" si="1"/>
        <v>1</v>
      </c>
      <c r="CB26" s="15">
        <f t="shared" si="1"/>
        <v>4</v>
      </c>
      <c r="CC26" s="15">
        <f t="shared" si="1"/>
        <v>0</v>
      </c>
      <c r="CD26" s="15">
        <f t="shared" si="1"/>
        <v>33</v>
      </c>
      <c r="CE26" s="15">
        <f t="shared" si="1"/>
        <v>0</v>
      </c>
      <c r="CF26" s="15">
        <f t="shared" si="1"/>
        <v>6</v>
      </c>
      <c r="CG26" s="15">
        <f t="shared" si="1"/>
        <v>0</v>
      </c>
      <c r="CH26" s="15">
        <f t="shared" si="1"/>
        <v>45</v>
      </c>
      <c r="CI26" s="15">
        <f t="shared" si="1"/>
        <v>1</v>
      </c>
      <c r="CJ26" s="15">
        <f t="shared" si="1"/>
        <v>2</v>
      </c>
      <c r="CK26" s="15">
        <f t="shared" si="1"/>
        <v>0</v>
      </c>
      <c r="CL26" s="15">
        <f t="shared" si="1"/>
        <v>42</v>
      </c>
      <c r="CM26" s="15">
        <f t="shared" si="1"/>
        <v>1</v>
      </c>
      <c r="CN26" s="15">
        <f t="shared" si="1"/>
        <v>2</v>
      </c>
      <c r="CO26" s="15">
        <f t="shared" si="1"/>
        <v>0</v>
      </c>
      <c r="CP26" s="15">
        <f t="shared" si="1"/>
        <v>0</v>
      </c>
      <c r="CQ26" s="15">
        <f t="shared" si="1"/>
        <v>0</v>
      </c>
      <c r="CR26" s="15">
        <f t="shared" si="1"/>
        <v>0</v>
      </c>
      <c r="CS26" s="15">
        <f t="shared" si="1"/>
        <v>0</v>
      </c>
      <c r="CT26" s="15">
        <f t="shared" si="1"/>
        <v>0</v>
      </c>
      <c r="CU26" s="15">
        <f t="shared" si="1"/>
        <v>0</v>
      </c>
      <c r="CV26" s="15">
        <f t="shared" si="1"/>
        <v>0</v>
      </c>
      <c r="CW26" s="15">
        <f t="shared" si="1"/>
        <v>0</v>
      </c>
      <c r="CX26" s="15">
        <f t="shared" si="1"/>
        <v>0</v>
      </c>
      <c r="CY26" s="15">
        <f t="shared" si="1"/>
        <v>0</v>
      </c>
      <c r="CZ26" s="15">
        <f t="shared" si="1"/>
        <v>0</v>
      </c>
      <c r="DA26" s="15">
        <f t="shared" si="1"/>
        <v>0</v>
      </c>
      <c r="DB26" s="15">
        <f t="shared" si="1"/>
        <v>0</v>
      </c>
      <c r="DC26" s="15">
        <f t="shared" si="1"/>
        <v>0</v>
      </c>
      <c r="DD26" s="15">
        <f t="shared" si="1"/>
        <v>0</v>
      </c>
      <c r="DE26" s="15">
        <f t="shared" si="1"/>
        <v>0</v>
      </c>
      <c r="DF26" s="15">
        <f t="shared" si="1"/>
        <v>0</v>
      </c>
      <c r="DG26" s="15">
        <f t="shared" si="1"/>
        <v>0</v>
      </c>
      <c r="DH26" s="15">
        <f t="shared" si="1"/>
        <v>0</v>
      </c>
      <c r="DI26" s="15">
        <f t="shared" si="1"/>
        <v>0</v>
      </c>
      <c r="DJ26" s="15">
        <f t="shared" si="1"/>
        <v>0</v>
      </c>
      <c r="DK26" s="15">
        <f t="shared" si="1"/>
        <v>0</v>
      </c>
      <c r="DL26" s="15">
        <f t="shared" si="1"/>
        <v>0</v>
      </c>
      <c r="DM26" s="15">
        <f t="shared" si="1"/>
        <v>0</v>
      </c>
      <c r="DN26" s="15">
        <f t="shared" si="1"/>
        <v>0</v>
      </c>
      <c r="DO26" s="15">
        <f t="shared" si="1"/>
        <v>0</v>
      </c>
      <c r="DP26" s="15">
        <f t="shared" si="1"/>
        <v>0</v>
      </c>
      <c r="DQ26" s="15">
        <f t="shared" si="1"/>
        <v>0</v>
      </c>
      <c r="DR26" s="15"/>
      <c r="DS26" s="15"/>
    </row>
    <row r="38" spans="2:92" x14ac:dyDescent="0.25">
      <c r="B38" s="15">
        <v>24</v>
      </c>
      <c r="F38" s="15">
        <v>28</v>
      </c>
      <c r="J38" s="15">
        <v>26</v>
      </c>
      <c r="N38" s="15">
        <v>23</v>
      </c>
      <c r="R38" s="8">
        <v>26</v>
      </c>
      <c r="V38" s="15">
        <v>29</v>
      </c>
      <c r="Z38" s="15">
        <v>24</v>
      </c>
      <c r="AD38" s="15">
        <v>24</v>
      </c>
      <c r="AH38" s="15">
        <v>25</v>
      </c>
      <c r="AL38" s="15">
        <v>20</v>
      </c>
      <c r="AP38" s="15">
        <v>28</v>
      </c>
      <c r="AT38" s="15">
        <v>26</v>
      </c>
      <c r="AX38" s="15">
        <v>24</v>
      </c>
      <c r="BB38" s="15">
        <v>33</v>
      </c>
      <c r="BF38" s="15">
        <v>31</v>
      </c>
      <c r="BJ38" s="15">
        <v>18</v>
      </c>
      <c r="BN38" s="8">
        <v>28</v>
      </c>
      <c r="BR38" s="15">
        <v>19</v>
      </c>
      <c r="BV38" s="15">
        <v>30</v>
      </c>
      <c r="BZ38" s="8">
        <v>23</v>
      </c>
      <c r="CD38" s="15">
        <v>30</v>
      </c>
      <c r="CH38" s="15">
        <v>32</v>
      </c>
      <c r="CL38" s="15">
        <v>36</v>
      </c>
      <c r="CN38" s="8">
        <f>SUM(A38:CM38)</f>
        <v>607</v>
      </c>
    </row>
    <row r="39" spans="2:92" x14ac:dyDescent="0.25">
      <c r="CN39" s="8">
        <f>CN38/23</f>
        <v>26.391304347826086</v>
      </c>
    </row>
    <row r="100" spans="1:126" x14ac:dyDescent="0.25">
      <c r="A100" s="58" t="str">
        <f>[1]Blad1!B100</f>
        <v>Per Haglind (ledare)</v>
      </c>
      <c r="B100" s="23">
        <v>0</v>
      </c>
      <c r="C100" s="23"/>
      <c r="D100" s="23"/>
      <c r="E100" s="23"/>
      <c r="F100" s="23">
        <v>0</v>
      </c>
      <c r="G100" s="23"/>
      <c r="H100" s="23"/>
      <c r="I100" s="23"/>
      <c r="J100" s="23">
        <v>0</v>
      </c>
      <c r="K100" s="23"/>
      <c r="L100" s="23"/>
      <c r="M100" s="23"/>
      <c r="N100" s="23">
        <v>0</v>
      </c>
      <c r="O100" s="23">
        <v>1</v>
      </c>
      <c r="P100" s="23"/>
      <c r="Q100" s="23"/>
      <c r="R100" s="56">
        <v>0</v>
      </c>
      <c r="S100" s="56"/>
      <c r="T100" s="56"/>
      <c r="U100" s="56"/>
      <c r="V100" s="40">
        <v>0</v>
      </c>
      <c r="W100" s="56"/>
      <c r="X100" s="40"/>
      <c r="Y100" s="56"/>
      <c r="Z100" s="40">
        <v>0</v>
      </c>
      <c r="AA100" s="56"/>
      <c r="AB100" s="40"/>
      <c r="AC100" s="56"/>
      <c r="AD100" s="40">
        <v>0</v>
      </c>
      <c r="AE100" s="40"/>
      <c r="AF100" s="40"/>
      <c r="AG100" s="40"/>
      <c r="AH100" s="40">
        <v>0</v>
      </c>
      <c r="AI100" s="40"/>
      <c r="AJ100" s="40"/>
      <c r="AK100" s="40"/>
      <c r="AL100" s="40">
        <v>0</v>
      </c>
      <c r="AM100" s="40"/>
      <c r="AN100" s="40"/>
      <c r="AO100" s="40"/>
      <c r="AP100" s="40">
        <v>0</v>
      </c>
      <c r="AQ100" s="40">
        <v>1</v>
      </c>
      <c r="AR100" s="40"/>
      <c r="AS100" s="56"/>
      <c r="AT100" s="40">
        <v>0</v>
      </c>
      <c r="AU100" s="56"/>
      <c r="AV100" s="56"/>
      <c r="AW100" s="56"/>
      <c r="AX100" s="40">
        <v>0</v>
      </c>
      <c r="AY100" s="56">
        <v>1</v>
      </c>
      <c r="AZ100" s="56"/>
      <c r="BA100" s="56"/>
      <c r="BB100" s="40">
        <v>0</v>
      </c>
      <c r="BC100" s="56"/>
      <c r="BD100" s="56"/>
      <c r="BE100" s="56"/>
      <c r="BF100" s="40">
        <v>0</v>
      </c>
      <c r="BG100" s="56"/>
      <c r="BH100" s="56"/>
      <c r="BI100" s="56"/>
      <c r="BJ100" s="40">
        <v>0</v>
      </c>
      <c r="BK100" s="40"/>
      <c r="BL100" s="40"/>
      <c r="BM100" s="56"/>
      <c r="BN100" s="56">
        <v>0</v>
      </c>
      <c r="BO100" s="56"/>
      <c r="BP100" s="56"/>
      <c r="BQ100" s="56"/>
      <c r="BR100" s="40">
        <v>0</v>
      </c>
      <c r="BS100" s="56"/>
      <c r="BT100" s="56"/>
      <c r="BU100" s="56"/>
      <c r="BV100" s="40">
        <v>0</v>
      </c>
      <c r="BW100" s="56">
        <v>1</v>
      </c>
      <c r="BX100" s="56"/>
      <c r="BY100" s="56"/>
      <c r="BZ100" s="56">
        <v>0</v>
      </c>
      <c r="CA100" s="56"/>
      <c r="CB100" s="56"/>
      <c r="CC100" s="56"/>
      <c r="CD100" s="40">
        <v>0</v>
      </c>
      <c r="CE100" s="56"/>
      <c r="CF100" s="56"/>
      <c r="CG100" s="56"/>
      <c r="CH100" s="40">
        <v>0</v>
      </c>
      <c r="CI100" s="56"/>
      <c r="CJ100" s="56"/>
      <c r="CK100" s="56"/>
      <c r="CL100" s="40">
        <v>0</v>
      </c>
      <c r="CM100" s="56"/>
      <c r="CN100" s="56"/>
      <c r="CO100" s="56"/>
      <c r="CP100" s="40"/>
      <c r="CQ100" s="56"/>
      <c r="CR100" s="56"/>
      <c r="CS100" s="56"/>
      <c r="CT100" s="40"/>
      <c r="CU100" s="56"/>
      <c r="CV100" s="56"/>
      <c r="CW100" s="56"/>
      <c r="CX100" s="40"/>
      <c r="CY100" s="56"/>
      <c r="CZ100" s="56"/>
      <c r="DA100" s="56"/>
      <c r="DB100" s="40"/>
      <c r="DC100" s="56"/>
      <c r="DD100" s="56"/>
      <c r="DE100" s="56"/>
      <c r="DF100" s="40"/>
      <c r="DG100" s="56"/>
      <c r="DH100" s="56"/>
      <c r="DI100" s="56"/>
      <c r="DJ100" s="40"/>
      <c r="DK100" s="56"/>
      <c r="DL100" s="56"/>
      <c r="DM100" s="56"/>
      <c r="DN100" s="23"/>
      <c r="DO100" s="56"/>
      <c r="DP100" s="56"/>
      <c r="DQ100" s="56"/>
      <c r="DR100" s="23">
        <f>COUNTIFS(B100,"&gt;=0")+COUNTIFS(F100,"&gt;=0")+COUNTIFS(J100,"&gt;=0")+COUNTIFS(N100,"&gt;=0")+ COUNTIF(R100,"&gt;=0")+COUNTIF(V100,"&gt;=0")+COUNTIF(Z100,"&gt;=0")+COUNTIF(AD100,"&gt;=0")+COUNTIF(AH100,"&gt;=0")+COUNTIF(AL100,"&gt;=0")+COUNTIF(AP100,"&gt;=0")+COUNTIF(AT100,"&gt;=0")+COUNTIF(AX100,"&gt;=0")+COUNTIF(BB100,"&gt;=0")+COUNTIF(BF100,"&gt;=0")+COUNTIF(BJ100,"&gt;=0")+COUNTIF(BN100,"&gt;=0")+COUNTIF(BR100,"&gt;=0")+COUNTIF(BV100,"&gt;=0")+COUNTIF(BZ100,"&gt;=0")+COUNTIF(CD100,"&gt;=0")+COUNTIF(CL100,"&gt;=0")+COUNTIF(CH100,"&gt;=0")+COUNTIF(CP100,"&gt;=0")+COUNTIF(CT100,"&gt;=0")+COUNTIF(DJ100,"&gt;=0")+COUNTIF(DN100,"&gt;=0")+COUNTIF(CX100,"&gt;=0")+COUNTIF(DB100,"&gt;=0")+COUNTIF(DF100,"&gt;=0")</f>
        <v>23</v>
      </c>
      <c r="DS100" s="23">
        <f>B100+F100+J100+N100+R100+V100+Z100+AD100+AH100+AL100+AP100+AT100+AX100+BB100+BF100+BJ100+BN100+BR100+BV100+BZ100+CD100+CL100</f>
        <v>0</v>
      </c>
      <c r="DT100" s="23">
        <f>C100+G100+K100+O100+S100+W100+AA100+AE100+AI100+AM100+AQ100+AU100+AY100+BC100+BG100+BK100+BO100+BS100+BW100+CA100+CE100+CI100+CM100+CQ100+CU100+DK100+DO100+CY100</f>
        <v>4</v>
      </c>
      <c r="DU100" s="23">
        <f>D100+H100+L100+P100+T100+X100+AB100+AF100+AJ100+AN100+AR100+AV100+AZ100+BD100+BH100+BL100+BP100+BT100+BX100+CB100+CF100+CJ100+CN100+CR100+CV100+DL100+DP100+CZ100</f>
        <v>0</v>
      </c>
      <c r="DV100" s="23">
        <f>E100+I100+M100+Q100+U100+Y100+AC100+AG100+AK100+AO100+AS100+AW100+BA100+BE100+BI100+BM100+BQ100+BU100+BY100+CC100+CG100+CK100+CO100+CS100+CW100+DA100+DM100+DQ100</f>
        <v>0</v>
      </c>
    </row>
    <row r="101" spans="1:126" ht="14.25" customHeight="1" x14ac:dyDescent="0.25">
      <c r="A101" s="59" t="str">
        <f>[1]Blad1!B101</f>
        <v>Dagge Lundin (ledare)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56"/>
      <c r="S101" s="56"/>
      <c r="T101" s="56"/>
      <c r="U101" s="56"/>
      <c r="V101" s="40"/>
      <c r="W101" s="56"/>
      <c r="X101" s="40"/>
      <c r="Y101" s="56"/>
      <c r="Z101" s="40"/>
      <c r="AA101" s="56"/>
      <c r="AB101" s="40"/>
      <c r="AC101" s="56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56"/>
      <c r="AT101" s="40"/>
      <c r="AU101" s="56"/>
      <c r="AV101" s="56"/>
      <c r="AW101" s="56"/>
      <c r="AX101" s="40"/>
      <c r="AY101" s="56"/>
      <c r="AZ101" s="56"/>
      <c r="BA101" s="56"/>
      <c r="BB101" s="40"/>
      <c r="BC101" s="56"/>
      <c r="BD101" s="56"/>
      <c r="BE101" s="56"/>
      <c r="BF101" s="40"/>
      <c r="BG101" s="56"/>
      <c r="BH101" s="56"/>
      <c r="BI101" s="56"/>
      <c r="BJ101" s="40"/>
      <c r="BK101" s="40"/>
      <c r="BL101" s="40"/>
      <c r="BM101" s="56"/>
      <c r="BN101" s="56"/>
      <c r="BO101" s="56"/>
      <c r="BP101" s="56"/>
      <c r="BQ101" s="56"/>
      <c r="BR101" s="40"/>
      <c r="BS101" s="56"/>
      <c r="BT101" s="56"/>
      <c r="BU101" s="56"/>
      <c r="BV101" s="40"/>
      <c r="BW101" s="56"/>
      <c r="BX101" s="56"/>
      <c r="BY101" s="56"/>
      <c r="BZ101" s="56"/>
      <c r="CA101" s="56"/>
      <c r="CB101" s="56"/>
      <c r="CC101" s="56"/>
      <c r="CD101" s="40"/>
      <c r="CE101" s="56"/>
      <c r="CF101" s="56"/>
      <c r="CG101" s="56"/>
      <c r="CH101" s="40"/>
      <c r="CI101" s="56"/>
      <c r="CJ101" s="56"/>
      <c r="CK101" s="56"/>
      <c r="CL101" s="40"/>
      <c r="CM101" s="56"/>
      <c r="CN101" s="56"/>
      <c r="CO101" s="56"/>
      <c r="CP101" s="56"/>
      <c r="CQ101" s="56"/>
      <c r="CR101" s="56"/>
      <c r="CS101" s="56"/>
      <c r="CT101" s="40"/>
      <c r="CU101" s="56"/>
      <c r="CV101" s="56"/>
      <c r="CW101" s="56"/>
      <c r="CX101" s="40"/>
      <c r="CY101" s="56"/>
      <c r="CZ101" s="56"/>
      <c r="DA101" s="56"/>
      <c r="DB101" s="40"/>
      <c r="DC101" s="56"/>
      <c r="DD101" s="56"/>
      <c r="DE101" s="56"/>
      <c r="DF101" s="40"/>
      <c r="DG101" s="56"/>
      <c r="DH101" s="56"/>
      <c r="DI101" s="56"/>
      <c r="DJ101" s="40"/>
      <c r="DK101" s="56"/>
      <c r="DL101" s="56"/>
      <c r="DM101" s="56"/>
      <c r="DN101" s="56"/>
      <c r="DO101" s="56"/>
      <c r="DP101" s="56"/>
      <c r="DQ101" s="56"/>
      <c r="DR101" s="23">
        <f>COUNTIFS(B101,"&gt;=0")+COUNTIFS(F101,"&gt;=0")+COUNTIFS(J101,"&gt;=0")+COUNTIFS(N101,"&gt;=0")+ COUNTIF(R101,"&gt;=0")+COUNTIF(V101,"&gt;=0")+COUNTIF(Z101,"&gt;=0")+COUNTIF(AD101,"&gt;=0")+COUNTIF(AH101,"&gt;=0")+COUNTIF(AL101,"&gt;=0")+COUNTIF(AP101,"&gt;=0")+COUNTIF(AT101,"&gt;=0")+COUNTIF(AX101,"&gt;=0")+COUNTIF(BB101,"&gt;=0")+COUNTIF(BF101,"&gt;=0")+COUNTIF(BJ101,"&gt;=0")+COUNTIF(BN101,"&gt;=0")+COUNTIF(BR101,"&gt;=0")+COUNTIF(BV101,"&gt;=0")+COUNTIF(BZ101,"&gt;=0")+COUNTIF(CD101,"&gt;=0")+COUNTIF(CL101,"&gt;=0")+COUNTIF(CH101,"&gt;=0")</f>
        <v>0</v>
      </c>
      <c r="DS101" s="23">
        <f>B101+F101+J101+N101+R101+V101+Z101+AD101+AH101+AL101+AP101+AT101+AX101+BB101+BF101+BJ101+BN101+BR101+BV101+BZ101+CD101+CL101</f>
        <v>0</v>
      </c>
      <c r="DT101" s="23">
        <f>C101+G101+K101+O101+S101+W101+AA101+AE101+AI101+AM101+AQ101+AU101+AY101+BC101+BG101+BK101+BO101+BS101+BW101+CA101+CE101+CI101+CM101+CQ101+CU101+DK101+DO101+CY101</f>
        <v>0</v>
      </c>
      <c r="DU101" s="23">
        <f>D101+H101+L101+P101+T101+X101+AB101+AF101+AJ101+AN101+AR101+AV101+AZ101+BD101+BH101+BL101+BP101+BT101+BX101+CB101+CF101+CJ101+CN101+CR101+CV101+DL101+DP101+CZ101</f>
        <v>0</v>
      </c>
      <c r="DV101" s="23">
        <f>E101+I101+M101+Q101+U101+Y101+AC101+AG101+AK101+AO101+AS101+AW101+BA101+BE101+BI101+BM101+BQ101+BU101+BY101+CC101+CG101+CK101+CO101+CS101+CW101+DA101+DM101+DQ101</f>
        <v>0</v>
      </c>
    </row>
    <row r="102" spans="1:126" x14ac:dyDescent="0.25">
      <c r="A102" s="59" t="str">
        <f>[1]Blad1!B102</f>
        <v>Håkan Hoffman (ledare)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56"/>
      <c r="S102" s="56"/>
      <c r="T102" s="56"/>
      <c r="U102" s="56"/>
      <c r="V102" s="40"/>
      <c r="W102" s="56"/>
      <c r="X102" s="40"/>
      <c r="Y102" s="56"/>
      <c r="Z102" s="40"/>
      <c r="AA102" s="56"/>
      <c r="AB102" s="40"/>
      <c r="AC102" s="56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56"/>
      <c r="AT102" s="40"/>
      <c r="AU102" s="56"/>
      <c r="AV102" s="56"/>
      <c r="AW102" s="56"/>
      <c r="AX102" s="40"/>
      <c r="AY102" s="56"/>
      <c r="AZ102" s="56"/>
      <c r="BA102" s="56"/>
      <c r="BB102" s="40"/>
      <c r="BC102" s="56"/>
      <c r="BD102" s="56"/>
      <c r="BE102" s="56"/>
      <c r="BF102" s="40"/>
      <c r="BG102" s="56"/>
      <c r="BH102" s="56"/>
      <c r="BI102" s="56"/>
      <c r="BJ102" s="40"/>
      <c r="BK102" s="40"/>
      <c r="BL102" s="40"/>
      <c r="BM102" s="56"/>
      <c r="BN102" s="56"/>
      <c r="BO102" s="56"/>
      <c r="BP102" s="56"/>
      <c r="BQ102" s="56"/>
      <c r="BR102" s="40"/>
      <c r="BS102" s="56"/>
      <c r="BT102" s="56"/>
      <c r="BU102" s="56"/>
      <c r="BV102" s="40"/>
      <c r="BW102" s="56"/>
      <c r="BX102" s="56"/>
      <c r="BY102" s="56"/>
      <c r="BZ102" s="56"/>
      <c r="CA102" s="56"/>
      <c r="CB102" s="56"/>
      <c r="CC102" s="56"/>
      <c r="CD102" s="40"/>
      <c r="CE102" s="56"/>
      <c r="CF102" s="56"/>
      <c r="CG102" s="56"/>
      <c r="CH102" s="40"/>
      <c r="CI102" s="56"/>
      <c r="CJ102" s="56"/>
      <c r="CK102" s="56"/>
      <c r="CL102" s="40"/>
      <c r="CM102" s="56"/>
      <c r="CN102" s="56"/>
      <c r="CO102" s="56"/>
      <c r="CP102" s="56"/>
      <c r="CQ102" s="56"/>
      <c r="CR102" s="56"/>
      <c r="CS102" s="56"/>
      <c r="CT102" s="40"/>
      <c r="CU102" s="56"/>
      <c r="CV102" s="56"/>
      <c r="CW102" s="56"/>
      <c r="CX102" s="40"/>
      <c r="CY102" s="56"/>
      <c r="CZ102" s="56"/>
      <c r="DA102" s="56"/>
      <c r="DB102" s="40"/>
      <c r="DC102" s="56"/>
      <c r="DD102" s="56"/>
      <c r="DE102" s="56"/>
      <c r="DF102" s="40"/>
      <c r="DG102" s="56"/>
      <c r="DH102" s="56"/>
      <c r="DI102" s="56"/>
      <c r="DJ102" s="40"/>
      <c r="DK102" s="56"/>
      <c r="DL102" s="56"/>
      <c r="DM102" s="56"/>
      <c r="DN102" s="56"/>
      <c r="DO102" s="56"/>
      <c r="DP102" s="56"/>
      <c r="DQ102" s="56"/>
      <c r="DR102" s="23">
        <f>COUNTIFS(B102,"&gt;=0")+COUNTIFS(F102,"&gt;=0")+COUNTIFS(J102,"&gt;=0")+COUNTIFS(N102,"&gt;=0")+ COUNTIF(R102,"&gt;=0")+COUNTIF(V102,"&gt;=0")+COUNTIF(Z102,"&gt;=0")+COUNTIF(AD102,"&gt;=0")+COUNTIF(AH102,"&gt;=0")+COUNTIF(AL102,"&gt;=0")+COUNTIF(AP102,"&gt;=0")+COUNTIF(AT102,"&gt;=0")+COUNTIF(AX102,"&gt;=0")+COUNTIF(BB102,"&gt;=0")+COUNTIF(BF102,"&gt;=0")+COUNTIF(BJ102,"&gt;=0")+COUNTIF(BN102,"&gt;=0")+COUNTIF(BR102,"&gt;=0")+COUNTIF(BV102,"&gt;=0")+COUNTIF(BZ102,"&gt;=0")+COUNTIF(CD102,"&gt;=0")+COUNTIF(CL102,"&gt;=0")+COUNTIF(CH102,"&gt;=0")</f>
        <v>0</v>
      </c>
      <c r="DS102" s="23">
        <f>B102+F102+J102+N102+R102+V102+Z102+AD102+AH102+AL102+AP102+AT102+AX102+BB102+BF102+BJ102+BN102+BR102+BV102+BZ102+CD102+CL102</f>
        <v>0</v>
      </c>
      <c r="DT102" s="23">
        <f>C102+G102+K102+O102+S102+W102+AA102+AE102+AI102+AM102+AQ102+AU102+AY102+BC102+BG102+BK102+BO102+BS102+BW102+CA102+CE102+CI102+CM102+CQ102+CU102+DK102+DO102+CY102</f>
        <v>0</v>
      </c>
      <c r="DU102" s="23">
        <f>D102+H102+L102+P102+T102+X102+AB102+AF102+AJ102+AN102+AR102+AV102+AZ102+BD102+BH102+BL102+BP102+BT102+BX102+CB102+CF102+CJ102+CN102+CR102+CV102+DL102+DP102+CZ102</f>
        <v>0</v>
      </c>
      <c r="DV102" s="23">
        <f>E102+I102+M102+Q102+U102+Y102+AC102+AG102+AK102+AO102+AS102+AW102+BA102+BE102+BI102+BM102+BQ102+BU102+BY102+CC102+CG102+CK102+CO102+CS102+CW102+DA102+DM102+DQ102</f>
        <v>0</v>
      </c>
    </row>
    <row r="103" spans="1:126" x14ac:dyDescent="0.25">
      <c r="A103" s="58" t="str">
        <f>[1]Blad1!B103</f>
        <v>Wolgart Alm (ledare)</v>
      </c>
      <c r="B103" s="23">
        <v>0</v>
      </c>
      <c r="C103" s="23"/>
      <c r="D103" s="23"/>
      <c r="E103" s="23"/>
      <c r="F103" s="23">
        <v>0</v>
      </c>
      <c r="G103" s="23"/>
      <c r="H103" s="23"/>
      <c r="I103" s="23"/>
      <c r="J103" s="23">
        <v>0</v>
      </c>
      <c r="K103" s="23"/>
      <c r="L103" s="23"/>
      <c r="M103" s="23"/>
      <c r="N103" s="23">
        <v>0</v>
      </c>
      <c r="O103" s="23"/>
      <c r="P103" s="23"/>
      <c r="Q103" s="23"/>
      <c r="R103" s="56">
        <v>0</v>
      </c>
      <c r="S103" s="56"/>
      <c r="T103" s="56"/>
      <c r="U103" s="56"/>
      <c r="V103" s="40">
        <v>0</v>
      </c>
      <c r="W103" s="56"/>
      <c r="X103" s="40"/>
      <c r="Y103" s="56"/>
      <c r="Z103" s="40">
        <v>0</v>
      </c>
      <c r="AA103" s="56"/>
      <c r="AB103" s="40"/>
      <c r="AC103" s="56"/>
      <c r="AD103" s="40">
        <v>0</v>
      </c>
      <c r="AE103" s="40"/>
      <c r="AF103" s="40"/>
      <c r="AG103" s="40"/>
      <c r="AH103" s="40"/>
      <c r="AI103" s="40"/>
      <c r="AJ103" s="40"/>
      <c r="AK103" s="40"/>
      <c r="AL103" s="40">
        <v>0</v>
      </c>
      <c r="AM103" s="40"/>
      <c r="AN103" s="40"/>
      <c r="AO103" s="40"/>
      <c r="AP103" s="40">
        <v>0</v>
      </c>
      <c r="AQ103" s="40"/>
      <c r="AR103" s="40"/>
      <c r="AS103" s="56"/>
      <c r="AT103" s="40">
        <v>0</v>
      </c>
      <c r="AU103" s="56"/>
      <c r="AV103" s="56"/>
      <c r="AW103" s="56"/>
      <c r="AX103" s="40"/>
      <c r="AY103" s="56"/>
      <c r="AZ103" s="56"/>
      <c r="BA103" s="56"/>
      <c r="BB103" s="40"/>
      <c r="BC103" s="56"/>
      <c r="BD103" s="56"/>
      <c r="BE103" s="56"/>
      <c r="BF103" s="40"/>
      <c r="BG103" s="56"/>
      <c r="BH103" s="56"/>
      <c r="BI103" s="56"/>
      <c r="BJ103" s="40"/>
      <c r="BK103" s="40"/>
      <c r="BL103" s="40"/>
      <c r="BM103" s="56"/>
      <c r="BN103" s="56"/>
      <c r="BO103" s="56"/>
      <c r="BP103" s="56"/>
      <c r="BQ103" s="56"/>
      <c r="BR103" s="40"/>
      <c r="BS103" s="56"/>
      <c r="BT103" s="56"/>
      <c r="BU103" s="56"/>
      <c r="BV103" s="40"/>
      <c r="BW103" s="56"/>
      <c r="BX103" s="56"/>
      <c r="BY103" s="56"/>
      <c r="BZ103" s="56"/>
      <c r="CA103" s="56"/>
      <c r="CB103" s="56"/>
      <c r="CC103" s="56"/>
      <c r="CD103" s="40"/>
      <c r="CE103" s="56"/>
      <c r="CF103" s="56"/>
      <c r="CG103" s="56"/>
      <c r="CH103" s="40"/>
      <c r="CI103" s="56"/>
      <c r="CJ103" s="56"/>
      <c r="CK103" s="56"/>
      <c r="CL103" s="40"/>
      <c r="CM103" s="56"/>
      <c r="CN103" s="56"/>
      <c r="CO103" s="56"/>
      <c r="CP103" s="40"/>
      <c r="CQ103" s="56"/>
      <c r="CR103" s="56"/>
      <c r="CS103" s="56"/>
      <c r="CT103" s="40"/>
      <c r="CU103" s="56"/>
      <c r="CV103" s="56"/>
      <c r="CW103" s="56"/>
      <c r="CX103" s="40"/>
      <c r="CY103" s="56"/>
      <c r="CZ103" s="56"/>
      <c r="DA103" s="56"/>
      <c r="DB103" s="40"/>
      <c r="DC103" s="56"/>
      <c r="DD103" s="56"/>
      <c r="DE103" s="56"/>
      <c r="DF103" s="40"/>
      <c r="DG103" s="56"/>
      <c r="DH103" s="56"/>
      <c r="DI103" s="56"/>
      <c r="DJ103" s="40"/>
      <c r="DK103" s="56"/>
      <c r="DL103" s="56"/>
      <c r="DM103" s="56"/>
      <c r="DN103" s="23"/>
      <c r="DO103" s="56"/>
      <c r="DP103" s="56"/>
      <c r="DQ103" s="56"/>
      <c r="DR103" s="23">
        <f>COUNTIFS(B103,"&gt;=0")+COUNTIFS(F103,"&gt;=0")+COUNTIFS(J103,"&gt;=0")+COUNTIFS(N103,"&gt;=0")+ COUNTIF(R103,"&gt;=0")+COUNTIF(V103,"&gt;=0")+COUNTIF(Z103,"&gt;=0")+COUNTIF(AD103,"&gt;=0")+COUNTIF(AH103,"&gt;=0")+COUNTIF(AL103,"&gt;=0")+COUNTIF(AP103,"&gt;=0")+COUNTIF(AT103,"&gt;=0")+COUNTIF(AX103,"&gt;=0")+COUNTIF(BB103,"&gt;=0")+COUNTIF(BF103,"&gt;=0")+COUNTIF(BJ103,"&gt;=0")+COUNTIF(BN103,"&gt;=0")+COUNTIF(BR103,"&gt;=0")+COUNTIF(BV103,"&gt;=0")+COUNTIF(BZ103,"&gt;=0")+COUNTIF(CD103,"&gt;=0")+COUNTIF(CL103,"&gt;=0")+COUNTIF(CH103,"&gt;=0")+COUNTIF(CP103,"&gt;=0")+COUNTIF(CT103,"&gt;=0")+COUNTIF(DJ103,"&gt;=0")+COUNTIF(DN103,"&gt;=0")+COUNTIF(CX103,"&gt;=0")+COUNTIF(DB103,"&gt;=0")+COUNTIF(DF103,"&gt;=0")</f>
        <v>11</v>
      </c>
      <c r="DS103" s="23">
        <f>B103+F103+J103+N103+R103+V103+Z103+AD103+AH103+AL103+AP103+AT103+AX103+BB103+BF103+BJ103+BN103+BR103+BV103+BZ103+CD103+CL103</f>
        <v>0</v>
      </c>
      <c r="DT103" s="23">
        <f>C103+G103+K103+O103+S103+W103+AA103+AE103+AI103+AM103+AQ103+AU103+AY103+BC103+BG103+BK103+BO103+BS103+BW103+CA103+CE103+CI103+CM103+CQ103+CU103+DK103+DO103+CY103</f>
        <v>0</v>
      </c>
      <c r="DU103" s="23">
        <f>D103+H103+L103+P103+T103+X103+AB103+AF103+AJ103+AN103+AR103+AV103+AZ103+BD103+BH103+BL103+BP103+BT103+BX103+CB103+CF103+CJ103+CN103+CR103+CV103+DL103+DP103+CZ103</f>
        <v>0</v>
      </c>
      <c r="DV103" s="23">
        <f>E103+I103+M103+Q103+U103+Y103+AC103+AG103+AK103+AO103+AS103+AW103+BA103+BE103+BI103+BM103+BQ103+BU103+BY103+CC103+CG103+CK103+CO103+CS103+CW103+DA103+DM103+DQ103</f>
        <v>0</v>
      </c>
    </row>
    <row r="104" spans="1:126" x14ac:dyDescent="0.25">
      <c r="A104" s="58" t="str">
        <f>[1]Blad1!B104</f>
        <v>Andreas Hagman (ledare)</v>
      </c>
      <c r="B104" s="23">
        <v>0</v>
      </c>
      <c r="C104" s="23"/>
      <c r="D104" s="23"/>
      <c r="E104" s="23"/>
      <c r="F104" s="23">
        <v>0</v>
      </c>
      <c r="G104" s="23"/>
      <c r="H104" s="23"/>
      <c r="I104" s="23"/>
      <c r="J104" s="23">
        <v>0</v>
      </c>
      <c r="K104" s="23"/>
      <c r="L104" s="23"/>
      <c r="M104" s="23"/>
      <c r="N104" s="23"/>
      <c r="O104" s="23"/>
      <c r="P104" s="23"/>
      <c r="Q104" s="23"/>
      <c r="R104" s="56">
        <v>0</v>
      </c>
      <c r="S104" s="56"/>
      <c r="T104" s="56"/>
      <c r="U104" s="56"/>
      <c r="V104" s="40">
        <v>0</v>
      </c>
      <c r="W104" s="56"/>
      <c r="X104" s="40"/>
      <c r="Y104" s="56"/>
      <c r="Z104" s="40">
        <v>0</v>
      </c>
      <c r="AA104" s="56"/>
      <c r="AB104" s="40"/>
      <c r="AC104" s="56"/>
      <c r="AD104" s="40">
        <v>0</v>
      </c>
      <c r="AE104" s="40"/>
      <c r="AF104" s="40"/>
      <c r="AG104" s="40"/>
      <c r="AH104" s="40">
        <v>0</v>
      </c>
      <c r="AI104" s="40"/>
      <c r="AJ104" s="40"/>
      <c r="AK104" s="40"/>
      <c r="AL104" s="40">
        <v>0</v>
      </c>
      <c r="AM104" s="40"/>
      <c r="AN104" s="40"/>
      <c r="AO104" s="40"/>
      <c r="AP104" s="40">
        <v>0</v>
      </c>
      <c r="AQ104" s="40"/>
      <c r="AR104" s="40"/>
      <c r="AS104" s="56"/>
      <c r="AT104" s="40">
        <v>0</v>
      </c>
      <c r="AU104" s="56"/>
      <c r="AV104" s="56"/>
      <c r="AW104" s="56"/>
      <c r="AX104" s="40">
        <v>0</v>
      </c>
      <c r="AY104" s="56"/>
      <c r="AZ104" s="56"/>
      <c r="BA104" s="56"/>
      <c r="BB104" s="40">
        <v>0</v>
      </c>
      <c r="BC104" s="56"/>
      <c r="BD104" s="56"/>
      <c r="BE104" s="56"/>
      <c r="BF104" s="40">
        <v>0</v>
      </c>
      <c r="BG104" s="56"/>
      <c r="BH104" s="56"/>
      <c r="BI104" s="56"/>
      <c r="BJ104" s="40">
        <v>0</v>
      </c>
      <c r="BK104" s="40"/>
      <c r="BL104" s="40"/>
      <c r="BM104" s="56"/>
      <c r="BN104" s="56">
        <v>0</v>
      </c>
      <c r="BO104" s="56"/>
      <c r="BP104" s="56"/>
      <c r="BQ104" s="56"/>
      <c r="BR104" s="40">
        <v>0</v>
      </c>
      <c r="BS104" s="56"/>
      <c r="BT104" s="56"/>
      <c r="BU104" s="56"/>
      <c r="BV104" s="40">
        <v>0</v>
      </c>
      <c r="BW104" s="56"/>
      <c r="BX104" s="56"/>
      <c r="BY104" s="56"/>
      <c r="BZ104" s="56">
        <v>0</v>
      </c>
      <c r="CA104" s="56"/>
      <c r="CB104" s="56"/>
      <c r="CC104" s="56"/>
      <c r="CD104" s="40">
        <v>0</v>
      </c>
      <c r="CE104" s="56"/>
      <c r="CF104" s="56"/>
      <c r="CG104" s="56"/>
      <c r="CH104" s="40">
        <v>0</v>
      </c>
      <c r="CI104" s="56"/>
      <c r="CJ104" s="56"/>
      <c r="CK104" s="56"/>
      <c r="CL104" s="40">
        <v>0</v>
      </c>
      <c r="CM104" s="56"/>
      <c r="CN104" s="56"/>
      <c r="CO104" s="56"/>
      <c r="CP104" s="40"/>
      <c r="CQ104" s="56"/>
      <c r="CR104" s="56"/>
      <c r="CS104" s="56"/>
      <c r="CT104" s="40"/>
      <c r="CU104" s="56"/>
      <c r="CV104" s="56"/>
      <c r="CW104" s="56"/>
      <c r="CX104" s="40"/>
      <c r="CY104" s="56"/>
      <c r="CZ104" s="56"/>
      <c r="DA104" s="56"/>
      <c r="DB104" s="40"/>
      <c r="DC104" s="56"/>
      <c r="DD104" s="56"/>
      <c r="DE104" s="56"/>
      <c r="DF104" s="40"/>
      <c r="DG104" s="56"/>
      <c r="DH104" s="56"/>
      <c r="DI104" s="56"/>
      <c r="DJ104" s="40"/>
      <c r="DK104" s="56"/>
      <c r="DL104" s="56"/>
      <c r="DM104" s="56"/>
      <c r="DN104" s="23"/>
      <c r="DO104" s="56"/>
      <c r="DP104" s="56"/>
      <c r="DQ104" s="56"/>
      <c r="DR104" s="23">
        <f>COUNTIFS(B104,"&gt;=0")+COUNTIFS(F104,"&gt;=0")+COUNTIFS(J104,"&gt;=0")+COUNTIFS(N104,"&gt;=0")+ COUNTIF(R104,"&gt;=0")+COUNTIF(V104,"&gt;=0")+COUNTIF(Z104,"&gt;=0")+COUNTIF(AD104,"&gt;=0")+COUNTIF(AH104,"&gt;=0")+COUNTIF(AL104,"&gt;=0")+COUNTIF(AP104,"&gt;=0")+COUNTIF(AT104,"&gt;=0")+COUNTIF(AX104,"&gt;=0")+COUNTIF(BB104,"&gt;=0")+COUNTIF(BF104,"&gt;=0")+COUNTIF(BJ104,"&gt;=0")+COUNTIF(BN104,"&gt;=0")+COUNTIF(BR104,"&gt;=0")+COUNTIF(BV104,"&gt;=0")+COUNTIF(BZ104,"&gt;=0")+COUNTIF(CD104,"&gt;=0")+COUNTIF(CL104,"&gt;=0")+COUNTIF(CH104,"&gt;=0")+COUNTIF(CP104,"&gt;=0")+COUNTIF(CT104,"&gt;=0")+COUNTIF(DJ104,"&gt;=0")+COUNTIF(DN104,"&gt;=0")+COUNTIF(CX104,"&gt;=0")+COUNTIF(DB104,"&gt;=0")+COUNTIF(DF104,"&gt;=0")</f>
        <v>22</v>
      </c>
      <c r="DS104" s="23">
        <f>B104+F104+J104+N104+R104+V104+Z104+AD104+AH104+AL104+AP104+AT104+AX104+BB104+BF104+BJ104+BN104+BR104+BV104+BZ104+CD104+CL104</f>
        <v>0</v>
      </c>
      <c r="DT104" s="23">
        <f>C104+G104+K104+O104+S104+W104+AA104+AE104+AI104+AM104+AQ104+AU104+AY104+BC104+BG104+BK104+BO104+BS104+BW104+CA104+CE104+CI104+CM104+CQ104+CU104+DK104+DO104+CY104</f>
        <v>0</v>
      </c>
      <c r="DU104" s="23">
        <f>D104+H104+L104+P104+T104+X104+AB104+AF104+AJ104+AN104+AR104+AV104+AZ104+BD104+BH104+BL104+BP104+BT104+BX104+CB104+CF104+CJ104+CN104+CR104+CV104+DL104+DP104+CZ104</f>
        <v>0</v>
      </c>
      <c r="DV104" s="23">
        <f>E104+I104+M104+Q104+U104+Y104+AC104+AG104+AK104+AO104+AS104+AW104+BA104+BE104+BI104+BM104+BQ104+BU104+BY104+CC104+CG104+CK104+CO104+CS104+CW104+DA104+DM104+DQ104</f>
        <v>0</v>
      </c>
    </row>
    <row r="105" spans="1:126" x14ac:dyDescent="0.25">
      <c r="A105" s="59" t="str">
        <f>[1]Blad1!B105</f>
        <v>Gustaf Ahlroos</v>
      </c>
      <c r="B105" s="40"/>
      <c r="C105" s="56"/>
      <c r="D105" s="56"/>
      <c r="E105" s="56"/>
      <c r="F105" s="40"/>
      <c r="G105" s="56"/>
      <c r="H105" s="56"/>
      <c r="I105" s="56"/>
      <c r="J105" s="40"/>
      <c r="K105" s="56"/>
      <c r="L105" s="56"/>
      <c r="M105" s="56"/>
      <c r="N105" s="40"/>
      <c r="O105" s="40"/>
      <c r="P105" s="40"/>
      <c r="Q105" s="40"/>
      <c r="R105" s="56"/>
      <c r="S105" s="56"/>
      <c r="T105" s="56"/>
      <c r="U105" s="56"/>
      <c r="V105" s="40"/>
      <c r="W105" s="56"/>
      <c r="X105" s="40"/>
      <c r="Y105" s="56"/>
      <c r="Z105" s="40"/>
      <c r="AA105" s="56"/>
      <c r="AB105" s="40"/>
      <c r="AC105" s="56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56"/>
      <c r="AT105" s="40"/>
      <c r="AU105" s="56"/>
      <c r="AV105" s="56"/>
      <c r="AW105" s="56"/>
      <c r="AX105" s="40"/>
      <c r="AY105" s="56"/>
      <c r="AZ105" s="56"/>
      <c r="BA105" s="56"/>
      <c r="BB105" s="40"/>
      <c r="BC105" s="56"/>
      <c r="BD105" s="56"/>
      <c r="BE105" s="56"/>
      <c r="BF105" s="40"/>
      <c r="BG105" s="56"/>
      <c r="BH105" s="56"/>
      <c r="BI105" s="56"/>
      <c r="BJ105" s="40"/>
      <c r="BK105" s="40"/>
      <c r="BL105" s="40"/>
      <c r="BM105" s="56"/>
      <c r="BN105" s="56"/>
      <c r="BO105" s="56"/>
      <c r="BP105" s="56"/>
      <c r="BQ105" s="56"/>
      <c r="BR105" s="40"/>
      <c r="BS105" s="56"/>
      <c r="BT105" s="56"/>
      <c r="BU105" s="56"/>
      <c r="BV105" s="40"/>
      <c r="BW105" s="56"/>
      <c r="BX105" s="56"/>
      <c r="BY105" s="56"/>
      <c r="BZ105" s="56"/>
      <c r="CA105" s="56"/>
      <c r="CB105" s="56"/>
      <c r="CC105" s="56"/>
      <c r="CD105" s="40"/>
      <c r="CE105" s="56"/>
      <c r="CF105" s="56"/>
      <c r="CG105" s="56"/>
      <c r="CH105" s="40"/>
      <c r="CI105" s="56"/>
      <c r="CJ105" s="56"/>
      <c r="CK105" s="56"/>
      <c r="CL105" s="40"/>
      <c r="CM105" s="56"/>
      <c r="CN105" s="56"/>
      <c r="CO105" s="56"/>
      <c r="CP105" s="56"/>
      <c r="CQ105" s="56"/>
      <c r="CR105" s="56"/>
      <c r="CS105" s="56"/>
      <c r="CT105" s="40"/>
      <c r="CU105" s="56"/>
      <c r="CV105" s="56"/>
      <c r="CW105" s="56"/>
      <c r="CX105" s="40"/>
      <c r="CY105" s="56"/>
      <c r="CZ105" s="56"/>
      <c r="DA105" s="56"/>
      <c r="DB105" s="40"/>
      <c r="DC105" s="56"/>
      <c r="DD105" s="56"/>
      <c r="DE105" s="56"/>
      <c r="DF105" s="40"/>
      <c r="DG105" s="56"/>
      <c r="DH105" s="56"/>
      <c r="DI105" s="56"/>
      <c r="DJ105" s="40"/>
      <c r="DK105" s="56"/>
      <c r="DL105" s="56"/>
      <c r="DM105" s="56"/>
      <c r="DN105" s="56"/>
      <c r="DO105" s="56"/>
      <c r="DP105" s="56"/>
      <c r="DQ105" s="56"/>
      <c r="DR105" s="23">
        <f>COUNTIFS(B105,"&gt;=0")+COUNTIFS(F105,"&gt;=0")+COUNTIFS(J105,"&gt;=0")+COUNTIFS(N105,"&gt;=0")+ COUNTIF(R105,"&gt;=0")+COUNTIF(V105,"&gt;=0")+COUNTIF(Z105,"&gt;=0")+COUNTIF(AD105,"&gt;=0")+COUNTIF(AH105,"&gt;=0")+COUNTIF(AL105,"&gt;=0")+COUNTIF(AP105,"&gt;=0")+COUNTIF(AT105,"&gt;=0")+COUNTIF(AX105,"&gt;=0")+COUNTIF(BB105,"&gt;=0")+COUNTIF(BF105,"&gt;=0")+COUNTIF(BJ105,"&gt;=0")+COUNTIF(BN105,"&gt;=0")+COUNTIF(BR105,"&gt;=0")+COUNTIF(BV105,"&gt;=0")+COUNTIF(BZ105,"&gt;=0")+COUNTIF(CD105,"&gt;=0")+COUNTIF(CL105,"&gt;=0")+COUNTIF(CH105,"&gt;=0")</f>
        <v>0</v>
      </c>
      <c r="DS105" s="23">
        <f>B105+F105+J105+N105+R105+V105+Z105+AD105+AH105+AL105+AP105+AT105+AX105+BB105+BF105+BJ105+BN105+BR105+BV105+BZ105+CD105+CL105</f>
        <v>0</v>
      </c>
      <c r="DT105" s="23">
        <f>C105+G105+K105+O105+S105+W105+AA105+AE105+AI105+AM105+AQ105+AU105+AY105+BC105+BG105+BK105+BO105+BS105+BW105+CA105+CE105+CI105+CM105+CQ105+CU105+DK105+DO105+CY105</f>
        <v>0</v>
      </c>
      <c r="DU105" s="23">
        <f>D105+H105+L105+P105+T105+X105+AB105+AF105+AJ105+AN105+AR105+AV105+AZ105+BD105+BH105+BL105+BP105+BT105+BX105+CB105+CF105+CJ105+CN105+CR105+CV105+DL105+DP105+CZ105</f>
        <v>0</v>
      </c>
      <c r="DV105" s="23">
        <f>E105+I105+M105+Q105+U105+Y105+AC105+AG105+AK105+AO105+AS105+AW105+BA105+BE105+BI105+BM105+BQ105+BU105+BY105+CC105+CG105+CK105+CO105+CS105+CW105+DA105+DM105+DQ105</f>
        <v>0</v>
      </c>
    </row>
    <row r="106" spans="1:126" x14ac:dyDescent="0.25">
      <c r="A106" s="58" t="str">
        <f>[1]Blad1!B106</f>
        <v>Patrik Johansson (ledare)</v>
      </c>
      <c r="B106" s="40"/>
      <c r="C106" s="56"/>
      <c r="D106" s="56"/>
      <c r="E106" s="56"/>
      <c r="F106" s="40"/>
      <c r="G106" s="56"/>
      <c r="H106" s="56"/>
      <c r="I106" s="56"/>
      <c r="J106" s="40"/>
      <c r="K106" s="56"/>
      <c r="L106" s="56"/>
      <c r="M106" s="56"/>
      <c r="N106" s="40"/>
      <c r="O106" s="40"/>
      <c r="P106" s="40"/>
      <c r="Q106" s="40"/>
      <c r="R106" s="56"/>
      <c r="S106" s="56"/>
      <c r="T106" s="56"/>
      <c r="U106" s="56"/>
      <c r="V106" s="40"/>
      <c r="W106" s="56"/>
      <c r="X106" s="40"/>
      <c r="Y106" s="56"/>
      <c r="Z106" s="40"/>
      <c r="AA106" s="56"/>
      <c r="AB106" s="40"/>
      <c r="AC106" s="56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56"/>
      <c r="AT106" s="40"/>
      <c r="AU106" s="56"/>
      <c r="AV106" s="56"/>
      <c r="AW106" s="56"/>
      <c r="AX106" s="40"/>
      <c r="AY106" s="56"/>
      <c r="AZ106" s="56"/>
      <c r="BA106" s="56"/>
      <c r="BB106" s="40"/>
      <c r="BC106" s="56"/>
      <c r="BD106" s="56"/>
      <c r="BE106" s="56"/>
      <c r="BF106" s="40"/>
      <c r="BG106" s="56"/>
      <c r="BH106" s="56"/>
      <c r="BI106" s="56"/>
      <c r="BJ106" s="40"/>
      <c r="BK106" s="40"/>
      <c r="BL106" s="40"/>
      <c r="BM106" s="56"/>
      <c r="BN106" s="56"/>
      <c r="BO106" s="56"/>
      <c r="BP106" s="56"/>
      <c r="BQ106" s="56"/>
      <c r="BR106" s="40"/>
      <c r="BS106" s="56"/>
      <c r="BT106" s="56"/>
      <c r="BU106" s="56"/>
      <c r="BV106" s="40"/>
      <c r="BW106" s="56"/>
      <c r="BX106" s="56"/>
      <c r="BY106" s="56"/>
      <c r="BZ106" s="56"/>
      <c r="CA106" s="56"/>
      <c r="CB106" s="56"/>
      <c r="CC106" s="56"/>
      <c r="CD106" s="40"/>
      <c r="CE106" s="56"/>
      <c r="CF106" s="56"/>
      <c r="CG106" s="56"/>
      <c r="CH106" s="40"/>
      <c r="CI106" s="56"/>
      <c r="CJ106" s="56"/>
      <c r="CK106" s="56"/>
      <c r="CL106" s="40"/>
      <c r="CM106" s="56"/>
      <c r="CN106" s="56"/>
      <c r="CO106" s="56"/>
      <c r="CP106" s="56"/>
      <c r="CQ106" s="56"/>
      <c r="CR106" s="56"/>
      <c r="CS106" s="56"/>
      <c r="CT106" s="40"/>
      <c r="CU106" s="56"/>
      <c r="CV106" s="56"/>
      <c r="CW106" s="56"/>
      <c r="CX106" s="40"/>
      <c r="CY106" s="56"/>
      <c r="CZ106" s="56"/>
      <c r="DA106" s="56"/>
      <c r="DB106" s="40"/>
      <c r="DC106" s="56"/>
      <c r="DD106" s="56"/>
      <c r="DE106" s="56"/>
      <c r="DF106" s="40"/>
      <c r="DG106" s="56"/>
      <c r="DH106" s="56"/>
      <c r="DI106" s="56"/>
      <c r="DJ106" s="40"/>
      <c r="DK106" s="56"/>
      <c r="DL106" s="56"/>
      <c r="DM106" s="56"/>
      <c r="DN106" s="56"/>
      <c r="DO106" s="56"/>
      <c r="DP106" s="56"/>
      <c r="DQ106" s="56"/>
      <c r="DR106" s="23">
        <f>COUNTIFS(B106,"&gt;=0")+COUNTIFS(F106,"&gt;=0")+COUNTIFS(J106,"&gt;=0")+COUNTIFS(N106,"&gt;=0")+ COUNTIF(R106,"&gt;=0")+COUNTIF(V106,"&gt;=0")+COUNTIF(Z106,"&gt;=0")+COUNTIF(AD106,"&gt;=0")+COUNTIF(AH106,"&gt;=0")+COUNTIF(AL106,"&gt;=0")+COUNTIF(AP106,"&gt;=0")+COUNTIF(AT106,"&gt;=0")+COUNTIF(AX106,"&gt;=0")+COUNTIF(BB106,"&gt;=0")+COUNTIF(BF106,"&gt;=0")+COUNTIF(BJ106,"&gt;=0")+COUNTIF(BN106,"&gt;=0")+COUNTIF(BR106,"&gt;=0")+COUNTIF(BV106,"&gt;=0")+COUNTIF(BZ106,"&gt;=0")+COUNTIF(CD106,"&gt;=0")+COUNTIF(CL106,"&gt;=0")+COUNTIF(CH106,"&gt;=0")</f>
        <v>0</v>
      </c>
      <c r="DS106" s="23">
        <f>B106+F106+J106+N106+R106+V106+Z106+AD106+AH106+AL106+AP106+AT106+AX106+BB106+BF106+BJ106+BN106+BR106+BV106+BZ106+CD106+CL106</f>
        <v>0</v>
      </c>
      <c r="DT106" s="23">
        <f>C106+G106+K106+O106+S106+W106+AA106+AE106+AI106+AM106+AQ106+AU106+AY106+BC106+BG106+BK106+BO106+BS106+BW106+CA106+CE106+CI106+CM106+CQ106+CU106+DK106+DO106+CY106</f>
        <v>0</v>
      </c>
      <c r="DU106" s="23">
        <f>D106+H106+L106+P106+T106+X106+AB106+AF106+AJ106+AN106+AR106+AV106+AZ106+BD106+BH106+BL106+BP106+BT106+BX106+CB106+CF106+CJ106+CN106+CR106+CV106+DL106+DP106+CZ106</f>
        <v>0</v>
      </c>
      <c r="DV106" s="23">
        <f>E106+I106+M106+Q106+U106+Y106+AC106+AG106+AK106+AO106+AS106+AW106+BA106+BE106+BI106+BM106+BQ106+BU106+BY106+CC106+CG106+CK106+CO106+CS106+CW106+DA106+DM106+DQ106</f>
        <v>0</v>
      </c>
    </row>
    <row r="107" spans="1:126" x14ac:dyDescent="0.25">
      <c r="A107" s="58" t="str">
        <f>[1]Blad1!B107</f>
        <v>Adam Alm (ledare)</v>
      </c>
      <c r="B107" s="40">
        <v>0</v>
      </c>
      <c r="C107" s="56"/>
      <c r="D107" s="56"/>
      <c r="E107" s="56"/>
      <c r="F107" s="40">
        <v>0</v>
      </c>
      <c r="G107" s="56"/>
      <c r="H107" s="56"/>
      <c r="I107" s="56"/>
      <c r="J107" s="40">
        <v>0</v>
      </c>
      <c r="K107" s="56"/>
      <c r="L107" s="56"/>
      <c r="M107" s="56"/>
      <c r="N107" s="40">
        <v>0</v>
      </c>
      <c r="O107" s="40"/>
      <c r="P107" s="40"/>
      <c r="Q107" s="40"/>
      <c r="R107" s="56">
        <v>0</v>
      </c>
      <c r="S107" s="56"/>
      <c r="T107" s="56"/>
      <c r="U107" s="56"/>
      <c r="V107" s="40">
        <v>0</v>
      </c>
      <c r="W107" s="56"/>
      <c r="X107" s="40"/>
      <c r="Y107" s="56"/>
      <c r="Z107" s="40">
        <v>0</v>
      </c>
      <c r="AA107" s="56"/>
      <c r="AB107" s="40"/>
      <c r="AC107" s="56"/>
      <c r="AD107" s="40">
        <v>0</v>
      </c>
      <c r="AE107" s="40"/>
      <c r="AF107" s="40"/>
      <c r="AG107" s="40"/>
      <c r="AH107" s="40"/>
      <c r="AI107" s="40"/>
      <c r="AJ107" s="40"/>
      <c r="AK107" s="40"/>
      <c r="AL107" s="40">
        <v>0</v>
      </c>
      <c r="AM107" s="40"/>
      <c r="AN107" s="40"/>
      <c r="AO107" s="40"/>
      <c r="AP107" s="40"/>
      <c r="AQ107" s="40"/>
      <c r="AR107" s="40"/>
      <c r="AS107" s="56"/>
      <c r="AT107" s="40">
        <v>0</v>
      </c>
      <c r="AU107" s="56"/>
      <c r="AV107" s="56"/>
      <c r="AW107" s="56"/>
      <c r="AX107" s="40">
        <v>0</v>
      </c>
      <c r="AY107" s="56"/>
      <c r="AZ107" s="56"/>
      <c r="BA107" s="56"/>
      <c r="BB107" s="40"/>
      <c r="BC107" s="56"/>
      <c r="BD107" s="56"/>
      <c r="BE107" s="56"/>
      <c r="BF107" s="40"/>
      <c r="BG107" s="56"/>
      <c r="BH107" s="56"/>
      <c r="BI107" s="56"/>
      <c r="BJ107" s="40">
        <v>0</v>
      </c>
      <c r="BK107" s="40"/>
      <c r="BL107" s="40"/>
      <c r="BM107" s="56"/>
      <c r="BN107" s="56">
        <v>0</v>
      </c>
      <c r="BO107" s="56"/>
      <c r="BP107" s="56"/>
      <c r="BQ107" s="56"/>
      <c r="BR107" s="40">
        <v>0</v>
      </c>
      <c r="BS107" s="56"/>
      <c r="BT107" s="56"/>
      <c r="BU107" s="56"/>
      <c r="BV107" s="40">
        <v>0</v>
      </c>
      <c r="BW107" s="56"/>
      <c r="BX107" s="56"/>
      <c r="BY107" s="56"/>
      <c r="BZ107" s="56">
        <v>0</v>
      </c>
      <c r="CA107" s="56"/>
      <c r="CB107" s="56"/>
      <c r="CC107" s="56"/>
      <c r="CD107" s="40">
        <v>0</v>
      </c>
      <c r="CE107" s="56"/>
      <c r="CF107" s="56"/>
      <c r="CG107" s="56"/>
      <c r="CH107" s="40">
        <v>0</v>
      </c>
      <c r="CI107" s="56"/>
      <c r="CJ107" s="56"/>
      <c r="CK107" s="56"/>
      <c r="CL107" s="40">
        <v>0</v>
      </c>
      <c r="CM107" s="56"/>
      <c r="CN107" s="56"/>
      <c r="CO107" s="56"/>
      <c r="CP107" s="40"/>
      <c r="CQ107" s="56"/>
      <c r="CR107" s="56"/>
      <c r="CS107" s="56"/>
      <c r="CT107" s="40"/>
      <c r="CU107" s="56"/>
      <c r="CV107" s="56"/>
      <c r="CW107" s="56"/>
      <c r="CX107" s="40"/>
      <c r="CY107" s="56"/>
      <c r="CZ107" s="56"/>
      <c r="DA107" s="56"/>
      <c r="DB107" s="40"/>
      <c r="DC107" s="56"/>
      <c r="DD107" s="56"/>
      <c r="DE107" s="56"/>
      <c r="DF107" s="40"/>
      <c r="DG107" s="56"/>
      <c r="DH107" s="56"/>
      <c r="DI107" s="56"/>
      <c r="DJ107" s="40"/>
      <c r="DK107" s="56"/>
      <c r="DL107" s="56"/>
      <c r="DM107" s="56"/>
      <c r="DN107" s="23"/>
      <c r="DO107" s="56"/>
      <c r="DP107" s="56"/>
      <c r="DQ107" s="56"/>
      <c r="DR107" s="23">
        <f>COUNTIFS(B107,"&gt;=0")+COUNTIFS(F107,"&gt;=0")+COUNTIFS(J107,"&gt;=0")+COUNTIFS(N107,"&gt;=0")+ COUNTIF(R107,"&gt;=0")+COUNTIF(V107,"&gt;=0")+COUNTIF(Z107,"&gt;=0")+COUNTIF(AD107,"&gt;=0")+COUNTIF(AH107,"&gt;=0")+COUNTIF(AL107,"&gt;=0")+COUNTIF(AP107,"&gt;=0")+COUNTIF(AT107,"&gt;=0")+COUNTIF(AX107,"&gt;=0")+COUNTIF(BB107,"&gt;=0")+COUNTIF(BF107,"&gt;=0")+COUNTIF(BJ107,"&gt;=0")+COUNTIF(BN107,"&gt;=0")+COUNTIF(BR107,"&gt;=0")+COUNTIF(BV107,"&gt;=0")+COUNTIF(BZ107,"&gt;=0")+COUNTIF(CD107,"&gt;=0")+COUNTIF(CL107,"&gt;=0")+COUNTIF(CH107,"&gt;=0")+COUNTIF(CP107,"&gt;=0")+COUNTIF(CT107,"&gt;=0")+COUNTIF(DJ107,"&gt;=0")+COUNTIF(DN107,"&gt;=0")+COUNTIF(CX107,"&gt;=0")+COUNTIF(DB107,"&gt;=0")+COUNTIF(DF107,"&gt;=0")</f>
        <v>19</v>
      </c>
      <c r="DS107" s="23">
        <f>B107+F107+J107+N107+R107+V107+Z107+AD107+AH107+AL107+AP107+AT107+AX107+BB107+BF107+BJ107+BN107+BR107+BV107+BZ107+CD107+CL107</f>
        <v>0</v>
      </c>
      <c r="DT107" s="23">
        <f>C107+G107+K107+O107+S107+W107+AA107+AE107+AI107+AM107+AQ107+AU107+AY107+BC107+BG107+BK107+BO107+BS107+BW107+CA107+CE107+CI107+CM107+CQ107+CU107+DK107+DO107+CY107</f>
        <v>0</v>
      </c>
      <c r="DU107" s="23">
        <f>D107+H107+L107+P107+T107+X107+AB107+AF107+AJ107+AN107+AR107+AV107+AZ107+BD107+BH107+BL107+BP107+BT107+BX107+CB107+CF107+CJ107+CN107+CR107+CV107+DL107+DP107+CZ107</f>
        <v>0</v>
      </c>
      <c r="DV107" s="23">
        <f>E107+I107+M107+Q107+U107+Y107+AC107+AG107+AK107+AO107+AS107+AW107+BA107+BE107+BI107+BM107+BQ107+BU107+BY107+CC107+CG107+CK107+CO107+CS107+CW107+DA107+DM107+DQ107</f>
        <v>0</v>
      </c>
    </row>
    <row r="108" spans="1:126" x14ac:dyDescent="0.25">
      <c r="A108" s="59" t="str">
        <f>[1]Blad1!B108</f>
        <v>Fredrik Appelqvist (ledare)</v>
      </c>
      <c r="B108" s="40"/>
      <c r="C108" s="56"/>
      <c r="D108" s="56"/>
      <c r="E108" s="56"/>
      <c r="F108" s="40"/>
      <c r="G108" s="56"/>
      <c r="H108" s="56"/>
      <c r="I108" s="56"/>
      <c r="J108" s="40"/>
      <c r="K108" s="56"/>
      <c r="L108" s="56"/>
      <c r="M108" s="56"/>
      <c r="N108" s="40"/>
      <c r="O108" s="40"/>
      <c r="P108" s="40"/>
      <c r="Q108" s="40"/>
      <c r="R108" s="56"/>
      <c r="S108" s="56"/>
      <c r="T108" s="56"/>
      <c r="U108" s="56"/>
      <c r="V108" s="40"/>
      <c r="W108" s="56"/>
      <c r="X108" s="40"/>
      <c r="Y108" s="56"/>
      <c r="Z108" s="40"/>
      <c r="AA108" s="56"/>
      <c r="AB108" s="40"/>
      <c r="AC108" s="56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56"/>
      <c r="AT108" s="40"/>
      <c r="AU108" s="56"/>
      <c r="AV108" s="56"/>
      <c r="AW108" s="56"/>
      <c r="AX108" s="40"/>
      <c r="AY108" s="56"/>
      <c r="AZ108" s="56"/>
      <c r="BA108" s="56"/>
      <c r="BB108" s="40"/>
      <c r="BC108" s="56"/>
      <c r="BD108" s="56"/>
      <c r="BE108" s="56"/>
      <c r="BF108" s="40"/>
      <c r="BG108" s="56"/>
      <c r="BH108" s="56"/>
      <c r="BI108" s="56"/>
      <c r="BJ108" s="40"/>
      <c r="BK108" s="40"/>
      <c r="BL108" s="40"/>
      <c r="BM108" s="56"/>
      <c r="BN108" s="56"/>
      <c r="BO108" s="56"/>
      <c r="BP108" s="56"/>
      <c r="BQ108" s="56"/>
      <c r="BR108" s="40"/>
      <c r="BS108" s="56"/>
      <c r="BT108" s="56"/>
      <c r="BU108" s="56"/>
      <c r="BV108" s="40"/>
      <c r="BW108" s="56"/>
      <c r="BX108" s="56"/>
      <c r="BY108" s="56"/>
      <c r="BZ108" s="56"/>
      <c r="CA108" s="56"/>
      <c r="CB108" s="56"/>
      <c r="CC108" s="56"/>
      <c r="CD108" s="40"/>
      <c r="CE108" s="56"/>
      <c r="CF108" s="56"/>
      <c r="CG108" s="56"/>
      <c r="CH108" s="40"/>
      <c r="CI108" s="56"/>
      <c r="CJ108" s="56"/>
      <c r="CK108" s="56"/>
      <c r="CL108" s="40"/>
      <c r="CM108" s="56"/>
      <c r="CN108" s="56"/>
      <c r="CO108" s="56"/>
      <c r="CP108" s="56"/>
      <c r="CQ108" s="56"/>
      <c r="CR108" s="56"/>
      <c r="CS108" s="56"/>
      <c r="CT108" s="40"/>
      <c r="CU108" s="56"/>
      <c r="CV108" s="56"/>
      <c r="CW108" s="56"/>
      <c r="CX108" s="40"/>
      <c r="CY108" s="56"/>
      <c r="CZ108" s="56"/>
      <c r="DA108" s="56"/>
      <c r="DB108" s="40"/>
      <c r="DC108" s="56"/>
      <c r="DD108" s="56"/>
      <c r="DE108" s="56"/>
      <c r="DF108" s="40"/>
      <c r="DG108" s="56"/>
      <c r="DH108" s="56"/>
      <c r="DI108" s="56"/>
      <c r="DJ108" s="40"/>
      <c r="DK108" s="56"/>
      <c r="DL108" s="56"/>
      <c r="DM108" s="56"/>
      <c r="DN108" s="56"/>
      <c r="DO108" s="56"/>
      <c r="DP108" s="56"/>
      <c r="DQ108" s="56"/>
      <c r="DR108" s="23">
        <f>COUNTIFS(B108,"&gt;=0")+COUNTIFS(F108,"&gt;=0")+COUNTIFS(J108,"&gt;=0")+COUNTIFS(N108,"&gt;=0")+ COUNTIF(R108,"&gt;=0")+COUNTIF(V108,"&gt;=0")+COUNTIF(Z108,"&gt;=0")+COUNTIF(AD108,"&gt;=0")+COUNTIF(AH108,"&gt;=0")+COUNTIF(AL108,"&gt;=0")+COUNTIF(AP108,"&gt;=0")+COUNTIF(AT108,"&gt;=0")+COUNTIF(AX108,"&gt;=0")+COUNTIF(BB108,"&gt;=0")+COUNTIF(BF108,"&gt;=0")+COUNTIF(BJ108,"&gt;=0")+COUNTIF(BN108,"&gt;=0")+COUNTIF(BR108,"&gt;=0")+COUNTIF(BV108,"&gt;=0")+COUNTIF(BZ108,"&gt;=0")+COUNTIF(CD108,"&gt;=0")+COUNTIF(CL108,"&gt;=0")+COUNTIF(CH108,"&gt;=0")</f>
        <v>0</v>
      </c>
      <c r="DS108" s="23">
        <f>B108+F108+J108+N108+R108+V108+Z108+AD108+AH108+AL108+AP108+AT108+AX108+BB108+BF108+BJ108+BN108+BR108+BV108+BZ108+CD108+CL108</f>
        <v>0</v>
      </c>
      <c r="DT108" s="23">
        <f>C108+G108+K108+O108+S108+W108+AA108+AE108+AI108+AM108+AQ108+AU108+AY108+BC108+BG108+BK108+BO108+BS108+BW108+CA108+CE108+CI108+CM108+CQ108+CU108+DK108+DO108+CY108</f>
        <v>0</v>
      </c>
      <c r="DU108" s="23">
        <f>D108+H108+L108+P108+T108+X108+AB108+AF108+AJ108+AN108+AR108+AV108+AZ108+BD108+BH108+BL108+BP108+BT108+BX108+CB108+CF108+CJ108+CN108+CR108+CV108+DL108+DP108+CZ108</f>
        <v>0</v>
      </c>
      <c r="DV108" s="23">
        <f>E108+I108+M108+Q108+U108+Y108+AC108+AG108+AK108+AO108+AS108+AW108+BA108+BE108+BI108+BM108+BQ108+BU108+BY108+CC108+CG108+CK108+CO108+CS108+CW108+DA108+DM108+DQ108</f>
        <v>0</v>
      </c>
    </row>
    <row r="109" spans="1:126" x14ac:dyDescent="0.25">
      <c r="A109" s="59" t="str">
        <f>[1]Blad1!B109</f>
        <v>Stefan Åkerman (ledare)</v>
      </c>
      <c r="B109" s="40"/>
      <c r="C109" s="56"/>
      <c r="D109" s="56"/>
      <c r="E109" s="56"/>
      <c r="F109" s="40"/>
      <c r="G109" s="56"/>
      <c r="H109" s="56"/>
      <c r="I109" s="56"/>
      <c r="J109" s="40"/>
      <c r="K109" s="56"/>
      <c r="L109" s="56"/>
      <c r="M109" s="56"/>
      <c r="N109" s="40"/>
      <c r="O109" s="40"/>
      <c r="P109" s="40"/>
      <c r="Q109" s="40"/>
      <c r="R109" s="56"/>
      <c r="S109" s="56"/>
      <c r="T109" s="56"/>
      <c r="U109" s="56"/>
      <c r="V109" s="40"/>
      <c r="W109" s="56"/>
      <c r="X109" s="40"/>
      <c r="Y109" s="56"/>
      <c r="Z109" s="40"/>
      <c r="AA109" s="56"/>
      <c r="AB109" s="40"/>
      <c r="AC109" s="56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56"/>
      <c r="AT109" s="40"/>
      <c r="AU109" s="56"/>
      <c r="AV109" s="56"/>
      <c r="AW109" s="56"/>
      <c r="AX109" s="40"/>
      <c r="AY109" s="56"/>
      <c r="AZ109" s="56"/>
      <c r="BA109" s="56"/>
      <c r="BB109" s="40"/>
      <c r="BC109" s="56"/>
      <c r="BD109" s="56"/>
      <c r="BE109" s="56"/>
      <c r="BF109" s="40"/>
      <c r="BG109" s="56"/>
      <c r="BH109" s="56"/>
      <c r="BI109" s="56"/>
      <c r="BJ109" s="40"/>
      <c r="BK109" s="40"/>
      <c r="BL109" s="40"/>
      <c r="BM109" s="56"/>
      <c r="BN109" s="56"/>
      <c r="BO109" s="56"/>
      <c r="BP109" s="56"/>
      <c r="BQ109" s="56"/>
      <c r="BR109" s="40"/>
      <c r="BS109" s="56"/>
      <c r="BT109" s="56"/>
      <c r="BU109" s="56"/>
      <c r="BV109" s="40"/>
      <c r="BW109" s="56"/>
      <c r="BX109" s="56"/>
      <c r="BY109" s="56"/>
      <c r="BZ109" s="56"/>
      <c r="CA109" s="56"/>
      <c r="CB109" s="56"/>
      <c r="CC109" s="56"/>
      <c r="CD109" s="40"/>
      <c r="CE109" s="56"/>
      <c r="CF109" s="56"/>
      <c r="CG109" s="56"/>
      <c r="CH109" s="40"/>
      <c r="CI109" s="56"/>
      <c r="CJ109" s="56"/>
      <c r="CK109" s="56"/>
      <c r="CL109" s="40"/>
      <c r="CM109" s="56"/>
      <c r="CN109" s="56"/>
      <c r="CO109" s="56"/>
      <c r="CP109" s="56"/>
      <c r="CQ109" s="56"/>
      <c r="CR109" s="56"/>
      <c r="CS109" s="56"/>
      <c r="CT109" s="40"/>
      <c r="CU109" s="56"/>
      <c r="CV109" s="56"/>
      <c r="CW109" s="56"/>
      <c r="CX109" s="40"/>
      <c r="CY109" s="56"/>
      <c r="CZ109" s="56"/>
      <c r="DA109" s="56"/>
      <c r="DB109" s="40"/>
      <c r="DC109" s="56"/>
      <c r="DD109" s="56"/>
      <c r="DE109" s="56"/>
      <c r="DF109" s="40"/>
      <c r="DG109" s="56"/>
      <c r="DH109" s="56"/>
      <c r="DI109" s="56"/>
      <c r="DJ109" s="40"/>
      <c r="DK109" s="56"/>
      <c r="DL109" s="56"/>
      <c r="DM109" s="56"/>
      <c r="DN109" s="56"/>
      <c r="DO109" s="56"/>
      <c r="DP109" s="56"/>
      <c r="DQ109" s="56"/>
      <c r="DR109" s="23">
        <f>COUNTIFS(B109,"&gt;=0")+COUNTIFS(F109,"&gt;=0")+COUNTIFS(J109,"&gt;=0")+COUNTIFS(N109,"&gt;=0")+ COUNTIF(R109,"&gt;=0")+COUNTIF(V109,"&gt;=0")+COUNTIF(Z109,"&gt;=0")+COUNTIF(AD109,"&gt;=0")+COUNTIF(AH109,"&gt;=0")+COUNTIF(AL109,"&gt;=0")+COUNTIF(AP109,"&gt;=0")+COUNTIF(AT109,"&gt;=0")+COUNTIF(AX109,"&gt;=0")+COUNTIF(BB109,"&gt;=0")+COUNTIF(BF109,"&gt;=0")+COUNTIF(BJ109,"&gt;=0")+COUNTIF(BN109,"&gt;=0")+COUNTIF(BR109,"&gt;=0")+COUNTIF(BV109,"&gt;=0")+COUNTIF(BZ109,"&gt;=0")+COUNTIF(CD109,"&gt;=0")+COUNTIF(CL109,"&gt;=0")+COUNTIF(CH109,"&gt;=0")</f>
        <v>0</v>
      </c>
      <c r="DS109" s="23">
        <f>B109+F109+J109+N109+R109+V109+Z109+AD109+AH109+AL109+AP109+AT109+AX109+BB109+BF109+BJ109+BN109+BR109+BV109+BZ109+CD109+CL109</f>
        <v>0</v>
      </c>
      <c r="DT109" s="23">
        <f>C109+G109+K109+O109+S109+W109+AA109+AE109+AI109+AM109+AQ109+AU109+AY109+BC109+BG109+BK109+BO109+BS109+BW109+CA109+CE109+CI109+CM109+CQ109+CU109+DK109+DO109+CY109</f>
        <v>0</v>
      </c>
      <c r="DU109" s="23">
        <f>D109+H109+L109+P109+T109+X109+AB109+AF109+AJ109+AN109+AR109+AV109+AZ109+BD109+BH109+BL109+BP109+BT109+BX109+CB109+CF109+CJ109+CN109+CR109+CV109+DL109+DP109+CZ109</f>
        <v>0</v>
      </c>
      <c r="DV109" s="23">
        <f>E109+I109+M109+Q109+U109+Y109+AC109+AG109+AK109+AO109+AS109+AW109+BA109+BE109+BI109+BM109+BQ109+BU109+BY109+CC109+CG109+CK109+CO109+CS109+CW109+DA109+DM109+DQ109</f>
        <v>0</v>
      </c>
    </row>
    <row r="110" spans="1:126" x14ac:dyDescent="0.25">
      <c r="A110" s="58" t="str">
        <f>[1]Blad1!B110</f>
        <v>Daniel Hartman (ledare)</v>
      </c>
      <c r="B110" s="40"/>
      <c r="C110" s="56"/>
      <c r="D110" s="56"/>
      <c r="E110" s="56"/>
      <c r="F110" s="40"/>
      <c r="G110" s="56"/>
      <c r="H110" s="56"/>
      <c r="I110" s="56"/>
      <c r="J110" s="40"/>
      <c r="K110" s="56"/>
      <c r="L110" s="56"/>
      <c r="M110" s="56"/>
      <c r="N110" s="40"/>
      <c r="O110" s="40"/>
      <c r="P110" s="40"/>
      <c r="Q110" s="40"/>
      <c r="R110" s="56"/>
      <c r="S110" s="56"/>
      <c r="T110" s="56"/>
      <c r="U110" s="56"/>
      <c r="V110" s="40"/>
      <c r="W110" s="56"/>
      <c r="X110" s="40"/>
      <c r="Y110" s="56"/>
      <c r="Z110" s="40"/>
      <c r="AA110" s="56"/>
      <c r="AB110" s="40"/>
      <c r="AC110" s="56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56"/>
      <c r="AT110" s="40"/>
      <c r="AU110" s="56"/>
      <c r="AV110" s="56"/>
      <c r="AW110" s="56"/>
      <c r="AX110" s="40"/>
      <c r="AY110" s="56"/>
      <c r="AZ110" s="56"/>
      <c r="BA110" s="56"/>
      <c r="BB110" s="40"/>
      <c r="BC110" s="56"/>
      <c r="BD110" s="56"/>
      <c r="BE110" s="56"/>
      <c r="BF110" s="40"/>
      <c r="BG110" s="56"/>
      <c r="BH110" s="56"/>
      <c r="BI110" s="56"/>
      <c r="BJ110" s="40"/>
      <c r="BK110" s="40"/>
      <c r="BL110" s="40"/>
      <c r="BM110" s="56"/>
      <c r="BN110" s="56"/>
      <c r="BO110" s="56"/>
      <c r="BP110" s="56"/>
      <c r="BQ110" s="56"/>
      <c r="BR110" s="40"/>
      <c r="BS110" s="56"/>
      <c r="BT110" s="56"/>
      <c r="BU110" s="56"/>
      <c r="BV110" s="40"/>
      <c r="BW110" s="56"/>
      <c r="BX110" s="56"/>
      <c r="BY110" s="56"/>
      <c r="BZ110" s="56"/>
      <c r="CA110" s="56"/>
      <c r="CB110" s="56"/>
      <c r="CC110" s="56"/>
      <c r="CD110" s="40"/>
      <c r="CE110" s="56"/>
      <c r="CF110" s="56"/>
      <c r="CG110" s="56"/>
      <c r="CH110" s="40"/>
      <c r="CI110" s="56"/>
      <c r="CJ110" s="56"/>
      <c r="CK110" s="56"/>
      <c r="CL110" s="40"/>
      <c r="CM110" s="56"/>
      <c r="CN110" s="56"/>
      <c r="CO110" s="56"/>
      <c r="CP110" s="40"/>
      <c r="CQ110" s="56"/>
      <c r="CR110" s="56"/>
      <c r="CS110" s="56"/>
      <c r="CT110" s="40"/>
      <c r="CU110" s="56"/>
      <c r="CV110" s="56"/>
      <c r="CW110" s="56"/>
      <c r="CX110" s="40"/>
      <c r="CY110" s="56"/>
      <c r="CZ110" s="56"/>
      <c r="DA110" s="56"/>
      <c r="DB110" s="40"/>
      <c r="DC110" s="56"/>
      <c r="DD110" s="56"/>
      <c r="DE110" s="56"/>
      <c r="DF110" s="40"/>
      <c r="DG110" s="56"/>
      <c r="DH110" s="56"/>
      <c r="DI110" s="56"/>
      <c r="DJ110" s="40"/>
      <c r="DK110" s="56"/>
      <c r="DL110" s="56"/>
      <c r="DM110" s="56"/>
      <c r="DN110" s="23"/>
      <c r="DO110" s="56"/>
      <c r="DP110" s="56"/>
      <c r="DQ110" s="56"/>
      <c r="DR110" s="23">
        <f>COUNTIFS(B110,"&gt;=0")+COUNTIFS(F110,"&gt;=0")+COUNTIFS(J110,"&gt;=0")+COUNTIFS(N110,"&gt;=0")+ COUNTIF(R110,"&gt;=0")+COUNTIF(V110,"&gt;=0")+COUNTIF(Z110,"&gt;=0")+COUNTIF(AD110,"&gt;=0")+COUNTIF(AH110,"&gt;=0")+COUNTIF(AL110,"&gt;=0")+COUNTIF(AP110,"&gt;=0")+COUNTIF(AT110,"&gt;=0")+COUNTIF(AX110,"&gt;=0")+COUNTIF(BB110,"&gt;=0")+COUNTIF(BF110,"&gt;=0")+COUNTIF(BJ110,"&gt;=0")+COUNTIF(BN110,"&gt;=0")+COUNTIF(BR110,"&gt;=0")+COUNTIF(BV110,"&gt;=0")+COUNTIF(BZ110,"&gt;=0")+COUNTIF(CD110,"&gt;=0")+COUNTIF(CL110,"&gt;=0")+COUNTIF(CH110,"&gt;=0")+COUNTIF(CP110,"&gt;=0")+COUNTIF(CT110,"&gt;=0")+COUNTIF(DJ110,"&gt;=0")+COUNTIF(DN110,"&gt;=0")+COUNTIF(CX110,"&gt;=0")+COUNTIF(DB110,"&gt;=0")+COUNTIF(DF110,"&gt;=0")</f>
        <v>0</v>
      </c>
      <c r="DS110" s="23">
        <f>B110+F110+J110+N110+R110+V110+Z110+AD110+AH110+AL110+AP110+AT110+AX110+BB110+BF110+BJ110+BN110+BR110+BV110+BZ110+CD110+CL110</f>
        <v>0</v>
      </c>
      <c r="DT110" s="23">
        <f>C110+G110+K110+O110+S110+W110+AA110+AE110+AI110+AM110+AQ110+AU110+AY110+BC110+BG110+BK110+BO110+BS110+BW110+CA110+CE110+CI110+CM110+CQ110+CU110+DK110+DO110+CY110</f>
        <v>0</v>
      </c>
      <c r="DU110" s="23">
        <f>D110+H110+L110+P110+T110+X110+AB110+AF110+AJ110+AN110+AR110+AV110+AZ110+BD110+BH110+BL110+BP110+BT110+BX110+CB110+CF110+CJ110+CN110+CR110+CV110+DL110+DP110+CZ110</f>
        <v>0</v>
      </c>
      <c r="DV110" s="23">
        <f>E110+I110+M110+Q110+U110+Y110+AC110+AG110+AK110+AO110+AS110+AW110+BA110+BE110+BI110+BM110+BQ110+BU110+BY110+CC110+CG110+CK110+CO110+CS110+CW110+DA110+DM110+DQ110</f>
        <v>0</v>
      </c>
    </row>
    <row r="111" spans="1:126" x14ac:dyDescent="0.25">
      <c r="A111" s="58" t="str">
        <f>[1]Blad1!B111</f>
        <v>Anton Söderpalm (ledare)</v>
      </c>
      <c r="B111" s="40"/>
      <c r="C111" s="56"/>
      <c r="D111" s="56"/>
      <c r="E111" s="56"/>
      <c r="F111" s="40"/>
      <c r="G111" s="56"/>
      <c r="H111" s="56"/>
      <c r="I111" s="56"/>
      <c r="J111" s="40"/>
      <c r="K111" s="56"/>
      <c r="L111" s="56"/>
      <c r="M111" s="56"/>
      <c r="N111" s="40"/>
      <c r="O111" s="40"/>
      <c r="P111" s="40"/>
      <c r="Q111" s="40"/>
      <c r="R111" s="56"/>
      <c r="S111" s="56"/>
      <c r="T111" s="56"/>
      <c r="U111" s="56"/>
      <c r="V111" s="40">
        <v>0</v>
      </c>
      <c r="W111" s="56"/>
      <c r="X111" s="40"/>
      <c r="Y111" s="56"/>
      <c r="Z111" s="40">
        <v>0</v>
      </c>
      <c r="AA111" s="56"/>
      <c r="AB111" s="40"/>
      <c r="AC111" s="56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56"/>
      <c r="AT111" s="40"/>
      <c r="AU111" s="56"/>
      <c r="AV111" s="56"/>
      <c r="AW111" s="56"/>
      <c r="AX111" s="40"/>
      <c r="AY111" s="56"/>
      <c r="AZ111" s="56"/>
      <c r="BA111" s="56"/>
      <c r="BB111" s="40"/>
      <c r="BC111" s="56"/>
      <c r="BD111" s="56"/>
      <c r="BE111" s="56"/>
      <c r="BF111" s="40"/>
      <c r="BG111" s="56"/>
      <c r="BH111" s="56"/>
      <c r="BI111" s="56"/>
      <c r="BJ111" s="40"/>
      <c r="BK111" s="40"/>
      <c r="BL111" s="40"/>
      <c r="BM111" s="56"/>
      <c r="BN111" s="56"/>
      <c r="BO111" s="56"/>
      <c r="BP111" s="56"/>
      <c r="BQ111" s="56"/>
      <c r="BR111" s="40"/>
      <c r="BS111" s="56"/>
      <c r="BT111" s="56"/>
      <c r="BU111" s="56"/>
      <c r="BV111" s="40"/>
      <c r="BW111" s="56"/>
      <c r="BX111" s="56"/>
      <c r="BY111" s="56"/>
      <c r="BZ111" s="56"/>
      <c r="CA111" s="56"/>
      <c r="CB111" s="56"/>
      <c r="CC111" s="56"/>
      <c r="CD111" s="40">
        <v>0</v>
      </c>
      <c r="CE111" s="56"/>
      <c r="CF111" s="56"/>
      <c r="CG111" s="56"/>
      <c r="CH111" s="40"/>
      <c r="CI111" s="56"/>
      <c r="CJ111" s="56"/>
      <c r="CK111" s="56"/>
      <c r="CL111" s="40"/>
      <c r="CM111" s="56"/>
      <c r="CN111" s="56"/>
      <c r="CO111" s="56"/>
      <c r="CP111" s="40"/>
      <c r="CQ111" s="56"/>
      <c r="CR111" s="56"/>
      <c r="CS111" s="56"/>
      <c r="CT111" s="40"/>
      <c r="CU111" s="56"/>
      <c r="CV111" s="56"/>
      <c r="CW111" s="56"/>
      <c r="CX111" s="40"/>
      <c r="CY111" s="56"/>
      <c r="CZ111" s="56"/>
      <c r="DA111" s="56"/>
      <c r="DB111" s="40"/>
      <c r="DC111" s="56"/>
      <c r="DD111" s="56"/>
      <c r="DE111" s="56"/>
      <c r="DF111" s="40"/>
      <c r="DG111" s="56"/>
      <c r="DH111" s="56"/>
      <c r="DI111" s="56"/>
      <c r="DJ111" s="40"/>
      <c r="DK111" s="56"/>
      <c r="DL111" s="56"/>
      <c r="DM111" s="56"/>
      <c r="DN111" s="23"/>
      <c r="DO111" s="56"/>
      <c r="DP111" s="56"/>
      <c r="DQ111" s="56"/>
      <c r="DR111" s="23">
        <f>COUNTIFS(B111,"&gt;=0")+COUNTIFS(F111,"&gt;=0")+COUNTIFS(J111,"&gt;=0")+COUNTIFS(N111,"&gt;=0")+ COUNTIF(R111,"&gt;=0")+COUNTIF(V111,"&gt;=0")+COUNTIF(Z111,"&gt;=0")+COUNTIF(AD111,"&gt;=0")+COUNTIF(AH111,"&gt;=0")+COUNTIF(AL111,"&gt;=0")+COUNTIF(AP111,"&gt;=0")+COUNTIF(AT111,"&gt;=0")+COUNTIF(AX111,"&gt;=0")+COUNTIF(BB111,"&gt;=0")+COUNTIF(BF111,"&gt;=0")+COUNTIF(BJ111,"&gt;=0")+COUNTIF(BN111,"&gt;=0")+COUNTIF(BR111,"&gt;=0")+COUNTIF(BV111,"&gt;=0")+COUNTIF(BZ111,"&gt;=0")+COUNTIF(CD111,"&gt;=0")+COUNTIF(CL111,"&gt;=0")+COUNTIF(CH111,"&gt;=0")+COUNTIF(CP111,"&gt;=0")+COUNTIF(CT111,"&gt;=0")+COUNTIF(DJ111,"&gt;=0")+COUNTIF(DN111,"&gt;=0")+COUNTIF(CX111,"&gt;=0")+COUNTIF(DB111,"&gt;=0")+COUNTIF(DF111,"&gt;=0")</f>
        <v>3</v>
      </c>
      <c r="DS111" s="23">
        <f>B111+F111+J111+N111+R111+V111+Z111+AD111+AH111+AL111+AP111+AT111+AX111+BB111+BF111+BJ111+BN111+BR111+BV111+BZ111+CD111+CL111</f>
        <v>0</v>
      </c>
      <c r="DT111" s="23">
        <f>C111+G111+K111+O111+S111+W111+AA111+AE111+AI111+AM111+AQ111+AU111+AY111+BC111+BG111+BK111+BO111+BS111+BW111+CA111+CE111+CI111+CM111+CQ111+CU111+DK111+DO111+CY111</f>
        <v>0</v>
      </c>
      <c r="DU111" s="23">
        <f>D111+H111+L111+P111+T111+X111+AB111+AF111+AJ111+AN111+AR111+AV111+AZ111+BD111+BH111+BL111+BP111+BT111+BX111+CB111+CF111+CJ111+CN111+CR111+CV111+DL111+DP111+CZ111</f>
        <v>0</v>
      </c>
      <c r="DV111" s="23">
        <f>E111+I111+M111+Q111+U111+Y111+AC111+AG111+AK111+AO111+AS111+AW111+BA111+BE111+BI111+BM111+BQ111+BU111+BY111+CC111+CG111+CK111+CO111+CS111+CW111+DA111+DM111+DQ111</f>
        <v>0</v>
      </c>
    </row>
    <row r="112" spans="1:126" x14ac:dyDescent="0.25">
      <c r="A112" s="60" t="str">
        <f>[1]Blad1!B112</f>
        <v>Per Ehn (ledare)</v>
      </c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23">
        <f>COUNTIFS(B112,"&gt;=0")+COUNTIFS(F112,"&gt;=0")+COUNTIFS(J112,"&gt;=0")+COUNTIFS(N112,"&gt;=0")+ COUNTIF(R112,"&gt;=0")+COUNTIF(V112,"&gt;=0")+COUNTIF(Z112,"&gt;=0")+COUNTIF(AD112,"&gt;=0")+COUNTIF(AH112,"&gt;=0")+COUNTIF(AL112,"&gt;=0")+COUNTIF(AP112,"&gt;=0")+COUNTIF(AT112,"&gt;=0")+COUNTIF(AX112,"&gt;=0")+COUNTIF(BB112,"&gt;=0")+COUNTIF(BF112,"&gt;=0")+COUNTIF(BJ112,"&gt;=0")+COUNTIF(BN112,"&gt;=0")+COUNTIF(BR112,"&gt;=0")+COUNTIF(BV112,"&gt;=0")+COUNTIF(BZ112,"&gt;=0")+COUNTIF(CD112,"&gt;=0")+COUNTIF(CL112,"&gt;=0")+COUNTIF(CH112,"&gt;=0")</f>
        <v>0</v>
      </c>
      <c r="DS112" s="23"/>
      <c r="DT112" s="23">
        <f>C112+G112+K112+O112+S112+W112+AA112+AE112+AI112+AM112+AQ112+AU112+AY112+BC112+BG112+BK112+BO112+BS112+BW112+CA112+CE112+CI112+CM112+CQ112+CU112+DK112+DO112+CY112</f>
        <v>0</v>
      </c>
      <c r="DU112" s="23">
        <f>D112+H112+L112+P112+T112+X112+AB112+AF112+AJ112+AN112+AR112+AV112+AZ112+BD112+BH112+BL112+BP112+BT112+BX112+CB112+CF112+CJ112+CN112+CR112+CV112+DL112+DP112+CZ112</f>
        <v>0</v>
      </c>
      <c r="DV112" s="23">
        <f>E112+I112+M112+Q112+U112+Y112+AC112+AG112+AK112+AO112+AS112+AW112+BA112+BE112+BI112+BM112+BQ112+BU112+BY112+CC112+CG112+CK112+CO112+CS112+CW112+DA112+DM112+DQ112</f>
        <v>0</v>
      </c>
    </row>
    <row r="113" spans="2:126" x14ac:dyDescent="0.25">
      <c r="B113" s="40">
        <f t="shared" ref="B113:Q113" si="2">SUBTOTAL(9,B3:B111)</f>
        <v>36</v>
      </c>
      <c r="C113" s="40">
        <f t="shared" si="2"/>
        <v>2</v>
      </c>
      <c r="D113" s="40">
        <f t="shared" si="2"/>
        <v>2</v>
      </c>
      <c r="E113" s="40">
        <f t="shared" si="2"/>
        <v>0</v>
      </c>
      <c r="F113" s="40">
        <f t="shared" si="2"/>
        <v>33</v>
      </c>
      <c r="G113" s="40">
        <f t="shared" si="2"/>
        <v>0</v>
      </c>
      <c r="H113" s="40">
        <f t="shared" si="2"/>
        <v>6</v>
      </c>
      <c r="I113" s="40">
        <f t="shared" si="2"/>
        <v>0</v>
      </c>
      <c r="J113" s="40">
        <f>SUBTOTAL(9,J3:J111)</f>
        <v>106</v>
      </c>
      <c r="K113" s="40">
        <f t="shared" si="2"/>
        <v>2</v>
      </c>
      <c r="L113" s="40">
        <f t="shared" si="2"/>
        <v>16.189999999999998</v>
      </c>
      <c r="M113" s="40">
        <f t="shared" si="2"/>
        <v>0</v>
      </c>
      <c r="N113" s="40">
        <f t="shared" si="2"/>
        <v>31</v>
      </c>
      <c r="O113" s="40">
        <f t="shared" si="2"/>
        <v>1</v>
      </c>
      <c r="P113" s="40">
        <f t="shared" si="2"/>
        <v>0</v>
      </c>
      <c r="Q113" s="40">
        <f t="shared" si="2"/>
        <v>0</v>
      </c>
      <c r="R113" s="40">
        <f t="shared" ref="R113:CC113" si="3">SUM(R3:R111)</f>
        <v>38</v>
      </c>
      <c r="S113" s="40">
        <f t="shared" si="3"/>
        <v>0</v>
      </c>
      <c r="T113" s="40">
        <f t="shared" si="3"/>
        <v>6</v>
      </c>
      <c r="U113" s="40">
        <f t="shared" si="3"/>
        <v>0</v>
      </c>
      <c r="V113" s="40">
        <f t="shared" si="3"/>
        <v>27</v>
      </c>
      <c r="W113" s="40">
        <f t="shared" si="3"/>
        <v>0</v>
      </c>
      <c r="X113" s="40">
        <f t="shared" si="3"/>
        <v>6</v>
      </c>
      <c r="Y113" s="40">
        <f t="shared" si="3"/>
        <v>0</v>
      </c>
      <c r="Z113" s="40">
        <f t="shared" si="3"/>
        <v>39</v>
      </c>
      <c r="AA113" s="40">
        <f t="shared" si="3"/>
        <v>0</v>
      </c>
      <c r="AB113" s="40">
        <f t="shared" si="3"/>
        <v>24.48</v>
      </c>
      <c r="AC113" s="40">
        <f t="shared" si="3"/>
        <v>0</v>
      </c>
      <c r="AD113" s="40">
        <f t="shared" si="3"/>
        <v>37</v>
      </c>
      <c r="AE113" s="40">
        <f t="shared" si="3"/>
        <v>1</v>
      </c>
      <c r="AF113" s="40">
        <f t="shared" si="3"/>
        <v>2</v>
      </c>
      <c r="AG113" s="40">
        <f t="shared" si="3"/>
        <v>0</v>
      </c>
      <c r="AH113" s="40">
        <f t="shared" si="3"/>
        <v>29</v>
      </c>
      <c r="AI113" s="40">
        <f t="shared" si="3"/>
        <v>0</v>
      </c>
      <c r="AJ113" s="40">
        <f t="shared" si="3"/>
        <v>0</v>
      </c>
      <c r="AK113" s="40">
        <f t="shared" si="3"/>
        <v>0</v>
      </c>
      <c r="AL113" s="40">
        <f t="shared" si="3"/>
        <v>37</v>
      </c>
      <c r="AM113" s="40">
        <f t="shared" si="3"/>
        <v>2</v>
      </c>
      <c r="AN113" s="40">
        <f t="shared" si="3"/>
        <v>4</v>
      </c>
      <c r="AO113" s="40">
        <f t="shared" si="3"/>
        <v>0</v>
      </c>
      <c r="AP113" s="40">
        <f t="shared" si="3"/>
        <v>40</v>
      </c>
      <c r="AQ113" s="40">
        <f t="shared" si="3"/>
        <v>2</v>
      </c>
      <c r="AR113" s="40">
        <f t="shared" si="3"/>
        <v>2</v>
      </c>
      <c r="AS113" s="40">
        <f t="shared" si="3"/>
        <v>0</v>
      </c>
      <c r="AT113" s="40">
        <f t="shared" si="3"/>
        <v>32</v>
      </c>
      <c r="AU113" s="40">
        <f t="shared" si="3"/>
        <v>0</v>
      </c>
      <c r="AV113" s="40">
        <f t="shared" si="3"/>
        <v>2</v>
      </c>
      <c r="AW113" s="40">
        <f t="shared" si="3"/>
        <v>0</v>
      </c>
      <c r="AX113" s="40">
        <f t="shared" si="3"/>
        <v>49</v>
      </c>
      <c r="AY113" s="40">
        <f t="shared" si="3"/>
        <v>3</v>
      </c>
      <c r="AZ113" s="40">
        <f t="shared" si="3"/>
        <v>0</v>
      </c>
      <c r="BA113" s="40">
        <f t="shared" si="3"/>
        <v>0</v>
      </c>
      <c r="BB113" s="40">
        <f t="shared" si="3"/>
        <v>34</v>
      </c>
      <c r="BC113" s="40">
        <f t="shared" si="3"/>
        <v>0</v>
      </c>
      <c r="BD113" s="40">
        <f t="shared" si="3"/>
        <v>6</v>
      </c>
      <c r="BE113" s="40">
        <f t="shared" si="3"/>
        <v>0</v>
      </c>
      <c r="BF113" s="40">
        <f t="shared" si="3"/>
        <v>36</v>
      </c>
      <c r="BG113" s="40">
        <f t="shared" si="3"/>
        <v>1</v>
      </c>
      <c r="BH113" s="40">
        <f t="shared" si="3"/>
        <v>4</v>
      </c>
      <c r="BI113" s="40">
        <f t="shared" si="3"/>
        <v>0</v>
      </c>
      <c r="BJ113" s="40">
        <f t="shared" si="3"/>
        <v>35</v>
      </c>
      <c r="BK113" s="40">
        <f t="shared" si="3"/>
        <v>0</v>
      </c>
      <c r="BL113" s="40">
        <f t="shared" si="3"/>
        <v>2</v>
      </c>
      <c r="BM113" s="40">
        <f t="shared" si="3"/>
        <v>0</v>
      </c>
      <c r="BN113" s="40">
        <f t="shared" si="3"/>
        <v>41</v>
      </c>
      <c r="BO113" s="40">
        <f t="shared" si="3"/>
        <v>1</v>
      </c>
      <c r="BP113" s="40">
        <f t="shared" si="3"/>
        <v>8</v>
      </c>
      <c r="BQ113" s="40">
        <f t="shared" si="3"/>
        <v>0</v>
      </c>
      <c r="BR113" s="40">
        <f t="shared" si="3"/>
        <v>39</v>
      </c>
      <c r="BS113" s="40">
        <f t="shared" si="3"/>
        <v>0</v>
      </c>
      <c r="BT113" s="40">
        <f t="shared" si="3"/>
        <v>0</v>
      </c>
      <c r="BU113" s="40">
        <f t="shared" si="3"/>
        <v>0</v>
      </c>
      <c r="BV113" s="40">
        <f t="shared" si="3"/>
        <v>40</v>
      </c>
      <c r="BW113" s="40">
        <f t="shared" si="3"/>
        <v>3</v>
      </c>
      <c r="BX113" s="40">
        <f t="shared" si="3"/>
        <v>2</v>
      </c>
      <c r="BY113" s="40">
        <f t="shared" si="3"/>
        <v>0</v>
      </c>
      <c r="BZ113" s="40">
        <f t="shared" si="3"/>
        <v>30</v>
      </c>
      <c r="CA113" s="40">
        <f t="shared" si="3"/>
        <v>1</v>
      </c>
      <c r="CB113" s="40">
        <f t="shared" si="3"/>
        <v>4</v>
      </c>
      <c r="CC113" s="40">
        <f t="shared" si="3"/>
        <v>0</v>
      </c>
      <c r="CD113" s="40">
        <f t="shared" ref="CD113:DQ113" si="4">SUM(CD77:CD111)</f>
        <v>0</v>
      </c>
      <c r="CE113" s="40">
        <f t="shared" si="4"/>
        <v>0</v>
      </c>
      <c r="CF113" s="40">
        <f t="shared" si="4"/>
        <v>0</v>
      </c>
      <c r="CG113" s="40">
        <f t="shared" si="4"/>
        <v>0</v>
      </c>
      <c r="CH113" s="40">
        <f t="shared" si="4"/>
        <v>0</v>
      </c>
      <c r="CI113" s="40">
        <f t="shared" si="4"/>
        <v>0</v>
      </c>
      <c r="CJ113" s="40">
        <f t="shared" si="4"/>
        <v>0</v>
      </c>
      <c r="CK113" s="40">
        <f t="shared" si="4"/>
        <v>0</v>
      </c>
      <c r="CL113" s="40">
        <f t="shared" si="4"/>
        <v>0</v>
      </c>
      <c r="CM113" s="40">
        <f t="shared" si="4"/>
        <v>0</v>
      </c>
      <c r="CN113" s="40">
        <f t="shared" si="4"/>
        <v>0</v>
      </c>
      <c r="CO113" s="40">
        <f t="shared" si="4"/>
        <v>0</v>
      </c>
      <c r="CP113" s="40">
        <f t="shared" si="4"/>
        <v>0</v>
      </c>
      <c r="CQ113" s="40">
        <f t="shared" si="4"/>
        <v>0</v>
      </c>
      <c r="CR113" s="40">
        <f t="shared" si="4"/>
        <v>0</v>
      </c>
      <c r="CS113" s="40">
        <f t="shared" si="4"/>
        <v>0</v>
      </c>
      <c r="CT113" s="40">
        <f t="shared" si="4"/>
        <v>0</v>
      </c>
      <c r="CU113" s="40">
        <f t="shared" si="4"/>
        <v>0</v>
      </c>
      <c r="CV113" s="40">
        <f t="shared" si="4"/>
        <v>0</v>
      </c>
      <c r="CW113" s="40">
        <f t="shared" si="4"/>
        <v>0</v>
      </c>
      <c r="CX113" s="40">
        <f t="shared" si="4"/>
        <v>0</v>
      </c>
      <c r="CY113" s="40">
        <f t="shared" si="4"/>
        <v>0</v>
      </c>
      <c r="CZ113" s="40">
        <f t="shared" si="4"/>
        <v>0</v>
      </c>
      <c r="DA113" s="40">
        <f t="shared" si="4"/>
        <v>0</v>
      </c>
      <c r="DB113" s="40">
        <f t="shared" si="4"/>
        <v>0</v>
      </c>
      <c r="DC113" s="40">
        <f t="shared" si="4"/>
        <v>0</v>
      </c>
      <c r="DD113" s="40">
        <f t="shared" si="4"/>
        <v>0</v>
      </c>
      <c r="DE113" s="40">
        <f t="shared" si="4"/>
        <v>0</v>
      </c>
      <c r="DF113" s="40">
        <f t="shared" si="4"/>
        <v>0</v>
      </c>
      <c r="DG113" s="40">
        <f t="shared" si="4"/>
        <v>0</v>
      </c>
      <c r="DH113" s="40">
        <f t="shared" si="4"/>
        <v>0</v>
      </c>
      <c r="DI113" s="40">
        <f t="shared" si="4"/>
        <v>0</v>
      </c>
      <c r="DJ113" s="40">
        <f t="shared" si="4"/>
        <v>0</v>
      </c>
      <c r="DK113" s="40">
        <f t="shared" si="4"/>
        <v>0</v>
      </c>
      <c r="DL113" s="40">
        <f t="shared" si="4"/>
        <v>0</v>
      </c>
      <c r="DM113" s="40">
        <f t="shared" si="4"/>
        <v>0</v>
      </c>
      <c r="DN113" s="40">
        <f t="shared" si="4"/>
        <v>0</v>
      </c>
      <c r="DO113" s="40">
        <f t="shared" si="4"/>
        <v>0</v>
      </c>
      <c r="DP113" s="40">
        <f t="shared" si="4"/>
        <v>0</v>
      </c>
      <c r="DQ113" s="40">
        <f t="shared" si="4"/>
        <v>0</v>
      </c>
      <c r="DR113" s="23">
        <f>COUNTIFS(B113,"&gt;=0")+COUNTIFS(F113,"&gt;=0")+COUNTIFS(J113,"&gt;=0")+COUNTIFS(N113,"&gt;=0")+ COUNTIF(R113,"&gt;=0")+COUNTIF(V113,"&gt;=0")+COUNTIF(Z113,"&gt;=0")+COUNTIF(AD113,"&gt;=0")+COUNTIF(AH113,"&gt;=0")+COUNTIF(AL113,"&gt;=0")+COUNTIF(AP113,"&gt;=0")+COUNTIF(AT113,"&gt;=0")+COUNTIF(AX113,"&gt;=0")+COUNTIF(BB113,"&gt;=0")+COUNTIF(BF113,"&gt;=0")+COUNTIF(BJ113,"&gt;=0")+COUNTIF(BN113,"&gt;=0")+COUNTIF(BR113,"&gt;=0")+COUNTIF(BV113,"&gt;=0")+COUNTIF(BZ113,"&gt;=0")+COUNTIF(CD113,"&gt;=0")+COUNTIF(CL113,"&gt;=0")+COUNTIF(CH113,"&gt;=0")++COUNTIF(CP113,"&gt;=0")++COUNTIF(CT113,"&gt;=0")++COUNTIF(DJ113,"&gt;=0")++COUNTIF(DN113,"&gt;=0")</f>
        <v>27</v>
      </c>
      <c r="DS113" s="23">
        <f>SUBTOTAL(9,DS3:DS111)</f>
        <v>843</v>
      </c>
      <c r="DT113" s="23">
        <f>SUBTOTAL(9,DT3:DT111)</f>
        <v>21</v>
      </c>
      <c r="DU113" s="23">
        <f>SUBTOTAL(9,DU3:DU111)</f>
        <v>106.67</v>
      </c>
      <c r="DV113" s="23">
        <f>E113+I113+M113+Q113+U113+Y113+AC113+AG113+AK113+AO113+AS113+AW113+BA113+BE113+BI113+BM113+BQ113+BU113+BY113+CC113+CG113+CO113</f>
        <v>0</v>
      </c>
    </row>
    <row r="1048576" spans="86:86" x14ac:dyDescent="0.25">
      <c r="CH1048576" s="15">
        <f>SUBTOTAL(9,CH5:CH1048575)</f>
        <v>122</v>
      </c>
    </row>
  </sheetData>
  <sortState xmlns:xlrd2="http://schemas.microsoft.com/office/spreadsheetml/2017/richdata2" ref="A3:DW88">
    <sortCondition descending="1" ref="DS3:DS88"/>
    <sortCondition descending="1" ref="DR3:DR88"/>
    <sortCondition ref="A3:A88"/>
  </sortState>
  <mergeCells count="31">
    <mergeCell ref="DR1:DV1"/>
    <mergeCell ref="CP1:CS1"/>
    <mergeCell ref="CT1:CW1"/>
    <mergeCell ref="CX1:DA1"/>
    <mergeCell ref="DB1:DE1"/>
    <mergeCell ref="DF1:DI1"/>
    <mergeCell ref="DJ1:DM1"/>
    <mergeCell ref="DN1:DQ1"/>
    <mergeCell ref="BV1:BY1"/>
    <mergeCell ref="BZ1:CC1"/>
    <mergeCell ref="CD1:CG1"/>
    <mergeCell ref="CH1:CK1"/>
    <mergeCell ref="CL1:CO1"/>
    <mergeCell ref="AX1:BA1"/>
    <mergeCell ref="BB1:BE1"/>
    <mergeCell ref="BF1:BI1"/>
    <mergeCell ref="BJ1:BM1"/>
    <mergeCell ref="BN1:BQ1"/>
    <mergeCell ref="BR1:BU1"/>
    <mergeCell ref="Z1:AC1"/>
    <mergeCell ref="AD1:AG1"/>
    <mergeCell ref="AH1:AK1"/>
    <mergeCell ref="AL1:AO1"/>
    <mergeCell ref="AP1:AS1"/>
    <mergeCell ref="AT1:AW1"/>
    <mergeCell ref="B1:E1"/>
    <mergeCell ref="F1:I1"/>
    <mergeCell ref="J1:M1"/>
    <mergeCell ref="N1:Q1"/>
    <mergeCell ref="R1:U1"/>
    <mergeCell ref="V1:Y1"/>
  </mergeCells>
  <conditionalFormatting sqref="DW2:DX2 DR113:DV1048576 DV51:DV81 DR96:DS112 DV96:DV112 DT88:DU112 DR51:DU87 DR2:DV25 DR27:DV50 DT26:DV26">
    <cfRule type="cellIs" dxfId="0" priority="2" operator="equal">
      <formula>0</formula>
    </cfRule>
  </conditionalFormatting>
  <conditionalFormatting sqref="DR1:DV1">
    <cfRule type="cellIs" dxfId="1" priority="1" operator="equal">
      <formula>0</formula>
    </cfRule>
  </conditionalFormatting>
  <hyperlinks>
    <hyperlink ref="B1:E1" r:id="rId1" display="Djurgårdens IF HF (H)" xr:uid="{C09B7894-D6C9-4211-93A9-D209B62FE121}"/>
    <hyperlink ref="F1:I1" r:id="rId2" display="Vallentuna HK (B) 33-28" xr:uid="{D9CA8F52-50B1-4A1B-81D1-716F7B475228}"/>
    <hyperlink ref="J1:M1" r:id="rId3" display="Täby Centrum HK (H) 40 -26" xr:uid="{B75FC32A-14F9-4CC6-82B2-40F8BF317661}"/>
    <hyperlink ref="N1:Q1" r:id="rId4" display="Sollentuna HK (B) 23-31" xr:uid="{48E3656C-93D1-4863-BDC1-54F5B9638D7A}"/>
    <hyperlink ref="R1:U1" r:id="rId5" display="HK Roslagen (B) 26-38" xr:uid="{A36CA306-8407-45A7-8ED2-0249050ED57D}"/>
    <hyperlink ref="V1:Y1" r:id="rId6" display="HF SIF (H) 27-29" xr:uid="{40B996C4-B6BE-42B5-8682-DA10E722A1C7}"/>
    <hyperlink ref="Z1:AC1" r:id="rId7" display="Vassunda IF (B) 24-39" xr:uid="{0E11C831-1F88-4F34-9B0A-70CA067EC3BC}"/>
    <hyperlink ref="AD1:AG1" r:id="rId8" display="Tumba HK (" xr:uid="{D1A16000-4267-41BD-A202-80CD8CF491D6}"/>
    <hyperlink ref="AH1:AK1" r:id="rId9" display="Gimonäs (B) 25-29" xr:uid="{5634F2A6-0E3D-449D-BF74-3E2AC1D24CCF}"/>
    <hyperlink ref="AL1:AO1" r:id="rId10" display="Gimonäs (H) 37-20" xr:uid="{187749BC-FD39-44A6-841E-3B4B3EAF24C3}"/>
    <hyperlink ref="AP1:AS1" r:id="rId11" display="Sundsvall (B) 28-40" xr:uid="{41D6D3BF-958F-4E07-8AF2-8B8D4921ECC7}"/>
    <hyperlink ref="AT1:AW1" r:id="rId12" display="Tyrold (B) 26-32" xr:uid="{9B9E694D-3FA9-40F7-B170-DF125EA085F2}"/>
    <hyperlink ref="AX1:BA1" r:id="rId13" display="Sundsvall (H) 49-24" xr:uid="{0E083B39-43B8-4D85-8948-E58CC6AA2EDE}"/>
    <hyperlink ref="BB1:BE1" r:id="rId14" display="Skogås (B) 33-34" xr:uid="{42F7C16E-833D-4871-B66A-0AA958F83A6F}"/>
    <hyperlink ref="BF1:BI1" r:id="rId15" display="Täby Centrum (B) 31-36" xr:uid="{FB2533C5-DA0A-45BC-9254-3F2376E11E8B}"/>
    <hyperlink ref="BJ1:BM1" r:id="rId16" display="Tumba HK (B) 18-35" xr:uid="{48B9A042-89D3-4922-8F77-B10A4244927F}"/>
    <hyperlink ref="BN1:BQ1" r:id="rId17" display="Skogås (H) 41-28" xr:uid="{8CE3B0CC-F159-4DFD-94AE-7CAD2CB684A1}"/>
    <hyperlink ref="BR1:BU1" r:id="rId18" display="Skuru ATG SC (H) 39-19" xr:uid="{D33BD87C-A7E9-4D57-9BAF-79AC9A881124}"/>
    <hyperlink ref="BV1:BY1" r:id="rId19" display="Tyrold (H) 40-30" xr:uid="{91ACA613-BEED-450B-A7F4-BE30FC7AF622}"/>
    <hyperlink ref="BZ1:CC1" r:id="rId20" display="HF SIF (B) 23-30" xr:uid="{F844DA78-0AE3-4716-A0E6-C8B8D2809364}"/>
    <hyperlink ref="CD1:CG1" r:id="rId21" display="Täby HBK (h) ATG SC 33-30" xr:uid="{63A3596C-F726-4675-8364-90A3F3BD898F}"/>
    <hyperlink ref="CH1:CK1" r:id="rId22" display="Rimbo HK (h) ATG SC 45-32" xr:uid="{03499519-2E43-4CEC-AA01-F9E32F19CD15}"/>
    <hyperlink ref="CL1:CO1" r:id="rId23" display="Rimbo HK (b) ATG SC 36-42" xr:uid="{43ED17D1-7F8A-4A82-A920-8C54FB72AF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Skytteliga 2014-2023</vt:lpstr>
      <vt:lpstr>Skytteliga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Wolgart Alm</dc:creator>
  <cp:lastModifiedBy>Wolgart Alm</cp:lastModifiedBy>
  <dcterms:created xsi:type="dcterms:W3CDTF">2023-05-16T08:58:40Z</dcterms:created>
  <dcterms:modified xsi:type="dcterms:W3CDTF">2023-05-16T10:19:45Z</dcterms:modified>
</cp:coreProperties>
</file>